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7.xml" ContentType="application/vnd.ms-excel.controlproperties+xml"/>
  <Override PartName="/xl/ctrlProps/ctrlProp8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hidePivotFieldList="1" defaultThemeVersion="124226"/>
  <bookViews>
    <workbookView xWindow="-120" yWindow="-120" windowWidth="19440" windowHeight="11760" tabRatio="827"/>
  </bookViews>
  <sheets>
    <sheet name="Družstva" sheetId="9" r:id="rId1"/>
    <sheet name="Vzájemné zápasy" sheetId="12" r:id="rId2"/>
    <sheet name="Play-Off" sheetId="14" r:id="rId3"/>
    <sheet name="Jednotlivci" sheetId="10" r:id="rId4"/>
    <sheet name="Jednotlivci muži" sheetId="16" r:id="rId5"/>
    <sheet name="Jednotlivci ženy" sheetId="17" r:id="rId6"/>
    <sheet name="Celkové Družstva" sheetId="18" r:id="rId7"/>
    <sheet name="Ujezdy" sheetId="11" r:id="rId8"/>
    <sheet name="List2" sheetId="13" r:id="rId9"/>
  </sheets>
  <calcPr calcId="124519"/>
</workbook>
</file>

<file path=xl/calcChain.xml><?xml version="1.0" encoding="utf-8"?>
<calcChain xmlns="http://schemas.openxmlformats.org/spreadsheetml/2006/main">
  <c r="O13" i="9"/>
  <c r="N13"/>
  <c r="M13"/>
  <c r="L13"/>
  <c r="K13"/>
  <c r="J13"/>
  <c r="O12"/>
  <c r="N12"/>
  <c r="M12"/>
  <c r="L12"/>
  <c r="K12"/>
  <c r="J12"/>
  <c r="O11"/>
  <c r="N11"/>
  <c r="M11"/>
  <c r="L11"/>
  <c r="K11"/>
  <c r="J11"/>
  <c r="I11"/>
  <c r="O10"/>
  <c r="N10"/>
  <c r="M10"/>
  <c r="L10"/>
  <c r="K10"/>
  <c r="J10"/>
  <c r="I10"/>
  <c r="H10"/>
  <c r="O9"/>
  <c r="N9"/>
  <c r="M9"/>
  <c r="L9"/>
  <c r="K9"/>
  <c r="J9"/>
  <c r="I9"/>
  <c r="H9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H24"/>
  <c r="E30" i="10"/>
  <c r="E31"/>
  <c r="E29"/>
  <c r="O27"/>
  <c r="E27"/>
  <c r="O113"/>
  <c r="E113"/>
  <c r="O109"/>
  <c r="E109"/>
  <c r="E114"/>
  <c r="E116"/>
  <c r="F121"/>
  <c r="E121"/>
  <c r="F120"/>
  <c r="E120"/>
  <c r="F119"/>
  <c r="E119"/>
  <c r="F118"/>
  <c r="E118"/>
  <c r="O4" i="9"/>
  <c r="N4"/>
  <c r="M4"/>
  <c r="L4"/>
  <c r="K4"/>
  <c r="J4"/>
  <c r="I13"/>
  <c r="H13"/>
  <c r="Z8" i="12"/>
  <c r="Z9"/>
  <c r="AB9"/>
  <c r="AB8"/>
  <c r="K18"/>
  <c r="H4" i="9"/>
  <c r="I12"/>
  <c r="H12"/>
  <c r="M14" i="12"/>
  <c r="T8"/>
  <c r="V9"/>
  <c r="T9"/>
  <c r="V8"/>
  <c r="K14"/>
  <c r="E60" i="10"/>
  <c r="F101"/>
  <c r="O96"/>
  <c r="F96"/>
  <c r="F99"/>
  <c r="E99"/>
  <c r="F98"/>
  <c r="E98"/>
  <c r="N20" i="9"/>
  <c r="M20"/>
  <c r="L20"/>
  <c r="K20"/>
  <c r="J20"/>
  <c r="I20"/>
  <c r="H20"/>
  <c r="AB37" i="12"/>
  <c r="Z37"/>
  <c r="V40"/>
  <c r="Z36"/>
  <c r="O7" i="9"/>
  <c r="N7"/>
  <c r="M7"/>
  <c r="L7"/>
  <c r="K7"/>
  <c r="J7"/>
  <c r="I7"/>
  <c r="H7"/>
  <c r="O82" i="10" l="1"/>
  <c r="D82"/>
  <c r="E82"/>
  <c r="O81"/>
  <c r="O45"/>
  <c r="E45"/>
  <c r="O43"/>
  <c r="E43"/>
  <c r="E42"/>
  <c r="E41"/>
  <c r="O75"/>
  <c r="E75"/>
  <c r="E72"/>
  <c r="E71"/>
  <c r="O73"/>
  <c r="E73"/>
  <c r="E124"/>
  <c r="E125"/>
  <c r="E122"/>
  <c r="O126"/>
  <c r="E126"/>
  <c r="O37"/>
  <c r="D37"/>
  <c r="O36"/>
  <c r="D36"/>
  <c r="O38"/>
  <c r="D38"/>
  <c r="O35"/>
  <c r="D35"/>
  <c r="O24"/>
  <c r="E24"/>
  <c r="E21"/>
  <c r="E23"/>
  <c r="O22"/>
  <c r="E22"/>
  <c r="G35" i="12"/>
  <c r="E35"/>
  <c r="S26"/>
  <c r="E34"/>
  <c r="G10" i="9"/>
  <c r="AE3" i="12"/>
  <c r="AC3"/>
  <c r="G11"/>
  <c r="E11"/>
  <c r="G10"/>
  <c r="N4" s="1"/>
  <c r="E10"/>
  <c r="P4" s="1"/>
  <c r="S10" i="9"/>
  <c r="S12"/>
  <c r="D19" i="12"/>
  <c r="B19"/>
  <c r="S13" i="9"/>
  <c r="O6"/>
  <c r="N6"/>
  <c r="M6"/>
  <c r="L6"/>
  <c r="K6"/>
  <c r="J6"/>
  <c r="I6"/>
  <c r="S24"/>
  <c r="R24"/>
  <c r="L63" i="10"/>
  <c r="K63"/>
  <c r="J63"/>
  <c r="I63"/>
  <c r="H63"/>
  <c r="G63"/>
  <c r="F63"/>
  <c r="E63"/>
  <c r="L61"/>
  <c r="K61"/>
  <c r="J61"/>
  <c r="I61"/>
  <c r="H61"/>
  <c r="G61"/>
  <c r="F61"/>
  <c r="E61"/>
  <c r="L59"/>
  <c r="K59"/>
  <c r="J59"/>
  <c r="I59"/>
  <c r="H59"/>
  <c r="G59"/>
  <c r="F59"/>
  <c r="E59"/>
  <c r="N23" i="9"/>
  <c r="M23"/>
  <c r="L23"/>
  <c r="K23"/>
  <c r="O8"/>
  <c r="N8"/>
  <c r="M8"/>
  <c r="L8"/>
  <c r="K8"/>
  <c r="J8"/>
  <c r="I8"/>
  <c r="K12" i="11"/>
  <c r="J12"/>
  <c r="I12"/>
  <c r="H12"/>
  <c r="G12"/>
  <c r="F12"/>
  <c r="E12"/>
  <c r="C12"/>
  <c r="S8" i="9"/>
  <c r="L80" i="10"/>
  <c r="K80"/>
  <c r="J80"/>
  <c r="I80"/>
  <c r="H80"/>
  <c r="G80"/>
  <c r="F80"/>
  <c r="L77"/>
  <c r="K77"/>
  <c r="J77"/>
  <c r="I77"/>
  <c r="H77"/>
  <c r="G77"/>
  <c r="F77"/>
  <c r="L78"/>
  <c r="K78"/>
  <c r="J78"/>
  <c r="I78"/>
  <c r="H78"/>
  <c r="G78"/>
  <c r="F78"/>
  <c r="L79"/>
  <c r="K79"/>
  <c r="J79"/>
  <c r="I79"/>
  <c r="H79"/>
  <c r="G79"/>
  <c r="F79"/>
  <c r="E79"/>
  <c r="O76"/>
  <c r="L76"/>
  <c r="K76"/>
  <c r="J76"/>
  <c r="I76"/>
  <c r="H76"/>
  <c r="G76"/>
  <c r="F76"/>
  <c r="E76"/>
  <c r="D76"/>
  <c r="L87"/>
  <c r="K87"/>
  <c r="J87"/>
  <c r="I87"/>
  <c r="H87"/>
  <c r="G87"/>
  <c r="F87"/>
  <c r="E87"/>
  <c r="O87"/>
  <c r="D87"/>
  <c r="L88"/>
  <c r="K88"/>
  <c r="J88"/>
  <c r="I88"/>
  <c r="H88"/>
  <c r="G88"/>
  <c r="F88"/>
  <c r="E88"/>
  <c r="D88"/>
  <c r="L85"/>
  <c r="K85"/>
  <c r="J85"/>
  <c r="I85"/>
  <c r="H85"/>
  <c r="G85"/>
  <c r="F85"/>
  <c r="E85"/>
  <c r="D85"/>
  <c r="L81"/>
  <c r="K81"/>
  <c r="J81"/>
  <c r="I81"/>
  <c r="H81"/>
  <c r="G81"/>
  <c r="F81"/>
  <c r="E81"/>
  <c r="D81"/>
  <c r="O86"/>
  <c r="L86"/>
  <c r="K86"/>
  <c r="J86"/>
  <c r="I86"/>
  <c r="H86"/>
  <c r="G86"/>
  <c r="F86"/>
  <c r="E86"/>
  <c r="D86"/>
  <c r="E80"/>
  <c r="E77"/>
  <c r="E78"/>
  <c r="E7"/>
  <c r="E6"/>
  <c r="E5"/>
  <c r="O9"/>
  <c r="E9"/>
  <c r="S4" i="9"/>
  <c r="M17" i="12"/>
  <c r="K17"/>
  <c r="Y8"/>
  <c r="W8"/>
  <c r="M16"/>
  <c r="K16"/>
  <c r="S11" i="9"/>
  <c r="Y20" i="12"/>
  <c r="W20"/>
  <c r="Y21"/>
  <c r="W21"/>
  <c r="AE16"/>
  <c r="AC16"/>
  <c r="P41"/>
  <c r="N41"/>
  <c r="P40"/>
  <c r="AB32"/>
  <c r="N40" s="1"/>
  <c r="Z32"/>
  <c r="S9" i="9"/>
  <c r="S7"/>
  <c r="J13" i="12"/>
  <c r="H13"/>
  <c r="O5" i="9"/>
  <c r="N5"/>
  <c r="M5"/>
  <c r="L5"/>
  <c r="K5"/>
  <c r="J5"/>
  <c r="I5"/>
  <c r="S5"/>
  <c r="R7"/>
  <c r="S6"/>
  <c r="G15" i="12"/>
  <c r="E15"/>
  <c r="J37"/>
  <c r="H37"/>
  <c r="J36"/>
  <c r="H36"/>
  <c r="V28"/>
  <c r="T28"/>
  <c r="R20" i="9"/>
  <c r="S22"/>
  <c r="R22"/>
  <c r="G31" i="12"/>
  <c r="E31"/>
  <c r="R21" i="9" s="1"/>
  <c r="D39" i="12"/>
  <c r="B39"/>
  <c r="U35" i="13"/>
  <c r="T35"/>
  <c r="S35"/>
  <c r="R35"/>
  <c r="Q35"/>
  <c r="P35"/>
  <c r="O35"/>
  <c r="N35"/>
  <c r="M35"/>
  <c r="K35"/>
  <c r="I35"/>
  <c r="G35"/>
  <c r="E35"/>
  <c r="L35"/>
  <c r="J35"/>
  <c r="H35"/>
  <c r="F35"/>
  <c r="G34" i="12" s="1"/>
  <c r="Q26" s="1"/>
  <c r="N22" i="9"/>
  <c r="M22"/>
  <c r="L22"/>
  <c r="K22"/>
  <c r="J22"/>
  <c r="I22"/>
  <c r="H22"/>
  <c r="M26" i="12"/>
  <c r="D35" i="13"/>
  <c r="K26" i="12"/>
  <c r="G30" s="1"/>
  <c r="E30"/>
  <c r="S21" i="9"/>
  <c r="N21"/>
  <c r="M21"/>
  <c r="L21"/>
  <c r="K21"/>
  <c r="J21"/>
  <c r="I21"/>
  <c r="H21"/>
  <c r="G21"/>
  <c r="S26"/>
  <c r="H26"/>
  <c r="M33" i="12"/>
  <c r="K33"/>
  <c r="K32"/>
  <c r="P30"/>
  <c r="M32"/>
  <c r="N30"/>
  <c r="S19" i="9"/>
  <c r="R19"/>
  <c r="J35" i="12"/>
  <c r="H35"/>
  <c r="J34"/>
  <c r="S25" i="9"/>
  <c r="R25"/>
  <c r="S28" i="12"/>
  <c r="H34" s="1"/>
  <c r="Q28"/>
  <c r="H25" i="9"/>
  <c r="G25"/>
  <c r="S23"/>
  <c r="R23"/>
  <c r="D37" i="12"/>
  <c r="B37"/>
  <c r="S18" i="9"/>
  <c r="R18"/>
  <c r="V24" i="12"/>
  <c r="B36" s="1"/>
  <c r="J23" i="9"/>
  <c r="G23"/>
  <c r="H23"/>
  <c r="J21" i="11"/>
  <c r="I21"/>
  <c r="H21"/>
  <c r="G21"/>
  <c r="F21"/>
  <c r="E21"/>
  <c r="K10"/>
  <c r="J10"/>
  <c r="I10"/>
  <c r="H10"/>
  <c r="G10"/>
  <c r="F10"/>
  <c r="E10"/>
  <c r="J17"/>
  <c r="I17"/>
  <c r="H17"/>
  <c r="G17"/>
  <c r="F17"/>
  <c r="E17"/>
  <c r="J18"/>
  <c r="I18"/>
  <c r="H18"/>
  <c r="G18"/>
  <c r="F18"/>
  <c r="E18"/>
  <c r="N19" i="9"/>
  <c r="M19"/>
  <c r="L19"/>
  <c r="K19"/>
  <c r="J19"/>
  <c r="I19"/>
  <c r="N18"/>
  <c r="M18"/>
  <c r="L18"/>
  <c r="K18"/>
  <c r="J18"/>
  <c r="I18"/>
  <c r="Z24" i="12"/>
  <c r="E24"/>
  <c r="K24"/>
  <c r="N24"/>
  <c r="Q24"/>
  <c r="H24"/>
  <c r="B38"/>
  <c r="Y24" s="1"/>
  <c r="W24"/>
  <c r="D38" s="1"/>
  <c r="D122" i="10"/>
  <c r="D125"/>
  <c r="D124"/>
  <c r="O123"/>
  <c r="D123"/>
  <c r="D121"/>
  <c r="D119"/>
  <c r="D118"/>
  <c r="D120"/>
  <c r="O95"/>
  <c r="E95"/>
  <c r="D95"/>
  <c r="O94"/>
  <c r="E94"/>
  <c r="D94"/>
  <c r="O92"/>
  <c r="E92"/>
  <c r="D92"/>
  <c r="O93"/>
  <c r="E93"/>
  <c r="D93"/>
  <c r="D60"/>
  <c r="O62"/>
  <c r="D62"/>
  <c r="D61"/>
  <c r="D59"/>
  <c r="D63"/>
  <c r="D17"/>
  <c r="D15"/>
  <c r="D16"/>
  <c r="O14"/>
  <c r="D14"/>
  <c r="G8" i="9"/>
  <c r="G4"/>
  <c r="H11"/>
  <c r="G11"/>
  <c r="D10" i="11"/>
  <c r="C10"/>
  <c r="G20" i="9"/>
  <c r="C21" i="11"/>
  <c r="C17"/>
  <c r="G26" i="9"/>
  <c r="J16" i="11"/>
  <c r="I16"/>
  <c r="H16"/>
  <c r="G16"/>
  <c r="F16"/>
  <c r="E16"/>
  <c r="C16"/>
  <c r="K8"/>
  <c r="J8"/>
  <c r="I8"/>
  <c r="H8"/>
  <c r="G8"/>
  <c r="F8"/>
  <c r="E8"/>
  <c r="D8"/>
  <c r="C8"/>
  <c r="K9"/>
  <c r="J9"/>
  <c r="I9"/>
  <c r="H9"/>
  <c r="G9"/>
  <c r="F9"/>
  <c r="E9"/>
  <c r="C9"/>
  <c r="K11"/>
  <c r="J11"/>
  <c r="I11"/>
  <c r="H11"/>
  <c r="G11"/>
  <c r="F11"/>
  <c r="E11"/>
  <c r="C11"/>
  <c r="J20"/>
  <c r="I20"/>
  <c r="H20"/>
  <c r="G20"/>
  <c r="F20"/>
  <c r="E20"/>
  <c r="D20"/>
  <c r="C20"/>
  <c r="J19"/>
  <c r="I19"/>
  <c r="H19"/>
  <c r="G19"/>
  <c r="F19"/>
  <c r="C19"/>
  <c r="J15"/>
  <c r="I15"/>
  <c r="H15"/>
  <c r="G15"/>
  <c r="F15"/>
  <c r="E15"/>
  <c r="C15"/>
  <c r="K7"/>
  <c r="J7"/>
  <c r="I7"/>
  <c r="H7"/>
  <c r="G7"/>
  <c r="F7"/>
  <c r="E7"/>
  <c r="D7"/>
  <c r="K6"/>
  <c r="J6"/>
  <c r="I6"/>
  <c r="H6"/>
  <c r="G6"/>
  <c r="F6"/>
  <c r="K5"/>
  <c r="J5"/>
  <c r="I5"/>
  <c r="H5"/>
  <c r="G5"/>
  <c r="F5"/>
  <c r="E5"/>
  <c r="D5"/>
  <c r="C5"/>
  <c r="K4"/>
  <c r="J4"/>
  <c r="I4"/>
  <c r="H4"/>
  <c r="G4"/>
  <c r="F4"/>
  <c r="E4"/>
  <c r="C4"/>
  <c r="K3"/>
  <c r="J3"/>
  <c r="I3"/>
  <c r="H3"/>
  <c r="G3"/>
  <c r="F3"/>
  <c r="E3"/>
  <c r="C3"/>
  <c r="J14"/>
  <c r="I14"/>
  <c r="H14"/>
  <c r="G14"/>
  <c r="F14"/>
  <c r="E14"/>
  <c r="D14"/>
  <c r="C14"/>
  <c r="E59" i="13"/>
  <c r="F59"/>
  <c r="G59"/>
  <c r="D3" i="11" s="1"/>
  <c r="H59" i="13"/>
  <c r="I59"/>
  <c r="J59"/>
  <c r="K59"/>
  <c r="L59"/>
  <c r="M59"/>
  <c r="N59"/>
  <c r="O59"/>
  <c r="P59"/>
  <c r="Q59"/>
  <c r="R59"/>
  <c r="S59"/>
  <c r="T59"/>
  <c r="U59"/>
  <c r="D59"/>
  <c r="D113" i="10"/>
  <c r="O115"/>
  <c r="D115"/>
  <c r="D116"/>
  <c r="D114"/>
  <c r="D101"/>
  <c r="D100"/>
  <c r="D98"/>
  <c r="D99"/>
  <c r="O74"/>
  <c r="D74"/>
  <c r="D72"/>
  <c r="D71"/>
  <c r="O70"/>
  <c r="D70"/>
  <c r="E97" i="13"/>
  <c r="F97"/>
  <c r="G97"/>
  <c r="H97"/>
  <c r="I97"/>
  <c r="J97"/>
  <c r="K97"/>
  <c r="L97"/>
  <c r="M97"/>
  <c r="N97"/>
  <c r="O97"/>
  <c r="P97"/>
  <c r="Q97"/>
  <c r="R97"/>
  <c r="S97"/>
  <c r="T97"/>
  <c r="U97"/>
  <c r="D97"/>
  <c r="E85"/>
  <c r="F85"/>
  <c r="G85"/>
  <c r="H85"/>
  <c r="I85"/>
  <c r="J85"/>
  <c r="K85"/>
  <c r="L85"/>
  <c r="M85"/>
  <c r="N85"/>
  <c r="O85"/>
  <c r="P85"/>
  <c r="Q85"/>
  <c r="R85"/>
  <c r="S85"/>
  <c r="T85"/>
  <c r="U85"/>
  <c r="D85"/>
  <c r="O51" i="10"/>
  <c r="D51"/>
  <c r="O50"/>
  <c r="D50"/>
  <c r="O48"/>
  <c r="D48"/>
  <c r="O47"/>
  <c r="D47"/>
  <c r="O49"/>
  <c r="D49"/>
  <c r="O55"/>
  <c r="D55"/>
  <c r="O57"/>
  <c r="D57"/>
  <c r="O56"/>
  <c r="D56"/>
  <c r="O58"/>
  <c r="D58"/>
  <c r="D30"/>
  <c r="D29"/>
  <c r="D31"/>
  <c r="O28"/>
  <c r="D28"/>
  <c r="D23"/>
  <c r="O20"/>
  <c r="D20"/>
  <c r="D21"/>
  <c r="O25"/>
  <c r="D25"/>
  <c r="W58" i="13"/>
  <c r="V58"/>
  <c r="O79" i="10"/>
  <c r="D79"/>
  <c r="D80"/>
  <c r="D77"/>
  <c r="D78"/>
  <c r="D44"/>
  <c r="O44"/>
  <c r="D42"/>
  <c r="O40"/>
  <c r="D40"/>
  <c r="D41"/>
  <c r="O8"/>
  <c r="D7"/>
  <c r="D8"/>
  <c r="D6"/>
  <c r="D5"/>
  <c r="D64"/>
  <c r="D65"/>
  <c r="D66"/>
  <c r="D67"/>
  <c r="D68"/>
  <c r="M64"/>
  <c r="M65"/>
  <c r="M66"/>
  <c r="M67"/>
  <c r="M68"/>
  <c r="O68"/>
  <c r="O67"/>
  <c r="O66"/>
  <c r="O65"/>
  <c r="O64"/>
  <c r="W22" i="13"/>
  <c r="W23"/>
  <c r="V22"/>
  <c r="V23"/>
  <c r="W227"/>
  <c r="V227"/>
  <c r="W226"/>
  <c r="V226"/>
  <c r="W225"/>
  <c r="V225"/>
  <c r="W224"/>
  <c r="O122" i="10" s="1"/>
  <c r="V224" i="13"/>
  <c r="W223"/>
  <c r="V223"/>
  <c r="W222"/>
  <c r="O124" i="10" s="1"/>
  <c r="V222" i="13"/>
  <c r="W221"/>
  <c r="O125" i="10" s="1"/>
  <c r="V221" i="13"/>
  <c r="W215"/>
  <c r="V215"/>
  <c r="W214"/>
  <c r="V214"/>
  <c r="W213"/>
  <c r="V213"/>
  <c r="W212"/>
  <c r="V212"/>
  <c r="W211"/>
  <c r="V211"/>
  <c r="W210"/>
  <c r="V210"/>
  <c r="W209"/>
  <c r="V209"/>
  <c r="W203"/>
  <c r="V203"/>
  <c r="W202"/>
  <c r="V202"/>
  <c r="W201"/>
  <c r="V201"/>
  <c r="W200"/>
  <c r="O15" i="10" s="1"/>
  <c r="V200" i="13"/>
  <c r="W199"/>
  <c r="V199"/>
  <c r="W198"/>
  <c r="O16" i="10" s="1"/>
  <c r="V198" i="13"/>
  <c r="W197"/>
  <c r="O17" i="10" s="1"/>
  <c r="V197" i="13"/>
  <c r="W191"/>
  <c r="V191"/>
  <c r="W190"/>
  <c r="V190"/>
  <c r="W189"/>
  <c r="V189"/>
  <c r="W188"/>
  <c r="O118" i="10" s="1"/>
  <c r="V188" i="13"/>
  <c r="W187"/>
  <c r="O119" i="10" s="1"/>
  <c r="V187" i="13"/>
  <c r="W186"/>
  <c r="O121" i="10" s="1"/>
  <c r="V186" i="13"/>
  <c r="W185"/>
  <c r="O120" i="10" s="1"/>
  <c r="V185" i="13"/>
  <c r="W179"/>
  <c r="V179"/>
  <c r="W178"/>
  <c r="V178"/>
  <c r="W177"/>
  <c r="O60" i="10" s="1"/>
  <c r="V177" i="13"/>
  <c r="W176"/>
  <c r="O63" i="10" s="1"/>
  <c r="V176" i="13"/>
  <c r="W175"/>
  <c r="V175"/>
  <c r="W174"/>
  <c r="O61" i="10" s="1"/>
  <c r="V174" i="13"/>
  <c r="W173"/>
  <c r="O59" i="10" s="1"/>
  <c r="V173" i="13"/>
  <c r="W167"/>
  <c r="V167"/>
  <c r="W166"/>
  <c r="V166"/>
  <c r="W165"/>
  <c r="V165"/>
  <c r="W164"/>
  <c r="V164"/>
  <c r="W163"/>
  <c r="V163"/>
  <c r="W162"/>
  <c r="V162"/>
  <c r="W161"/>
  <c r="V161"/>
  <c r="W155"/>
  <c r="V155"/>
  <c r="W154"/>
  <c r="V154"/>
  <c r="W153"/>
  <c r="V153"/>
  <c r="W152"/>
  <c r="O100" i="10" s="1"/>
  <c r="V152" i="13"/>
  <c r="W151"/>
  <c r="O99" i="10" s="1"/>
  <c r="V151" i="13"/>
  <c r="W150"/>
  <c r="O101" i="10" s="1"/>
  <c r="V150" i="13"/>
  <c r="W149"/>
  <c r="O98" i="10" s="1"/>
  <c r="V149" i="13"/>
  <c r="W143"/>
  <c r="V143"/>
  <c r="W142"/>
  <c r="V142"/>
  <c r="W141"/>
  <c r="V141"/>
  <c r="W140"/>
  <c r="V140"/>
  <c r="W139"/>
  <c r="O114" i="10" s="1"/>
  <c r="V139" i="13"/>
  <c r="W138"/>
  <c r="O116" i="10" s="1"/>
  <c r="V138" i="13"/>
  <c r="W137"/>
  <c r="V137"/>
  <c r="W131"/>
  <c r="V131"/>
  <c r="W130"/>
  <c r="V130"/>
  <c r="W129"/>
  <c r="V129"/>
  <c r="W128"/>
  <c r="O72" i="10" s="1"/>
  <c r="V128" i="13"/>
  <c r="W127"/>
  <c r="V127"/>
  <c r="W126"/>
  <c r="O71" i="10" s="1"/>
  <c r="V126" i="13"/>
  <c r="W125"/>
  <c r="V125"/>
  <c r="W119"/>
  <c r="V119"/>
  <c r="W118"/>
  <c r="V118"/>
  <c r="W117"/>
  <c r="V117"/>
  <c r="W116"/>
  <c r="V116"/>
  <c r="W115"/>
  <c r="V115"/>
  <c r="W114"/>
  <c r="V114"/>
  <c r="W113"/>
  <c r="V113"/>
  <c r="W107"/>
  <c r="V107"/>
  <c r="W106"/>
  <c r="V106"/>
  <c r="W105"/>
  <c r="V105"/>
  <c r="W104"/>
  <c r="V104"/>
  <c r="W103"/>
  <c r="V103"/>
  <c r="W102"/>
  <c r="V102"/>
  <c r="W101"/>
  <c r="V101"/>
  <c r="W95"/>
  <c r="V95"/>
  <c r="W94"/>
  <c r="V94"/>
  <c r="W93"/>
  <c r="V93"/>
  <c r="W92"/>
  <c r="V92"/>
  <c r="W91"/>
  <c r="V91"/>
  <c r="W90"/>
  <c r="V90"/>
  <c r="W89"/>
  <c r="V89"/>
  <c r="W82"/>
  <c r="V82"/>
  <c r="W81"/>
  <c r="V81"/>
  <c r="W80"/>
  <c r="V80"/>
  <c r="W79"/>
  <c r="V79"/>
  <c r="W78"/>
  <c r="V78"/>
  <c r="W77"/>
  <c r="V77"/>
  <c r="W76"/>
  <c r="V76"/>
  <c r="W69"/>
  <c r="V69"/>
  <c r="W68"/>
  <c r="V68"/>
  <c r="W67"/>
  <c r="V67"/>
  <c r="W66"/>
  <c r="O29" i="10" s="1"/>
  <c r="V66" i="13"/>
  <c r="W65"/>
  <c r="O31" i="10" s="1"/>
  <c r="V65" i="13"/>
  <c r="W64"/>
  <c r="O30" i="10" s="1"/>
  <c r="V64" i="13"/>
  <c r="W63"/>
  <c r="V63"/>
  <c r="W57"/>
  <c r="V57"/>
  <c r="W56"/>
  <c r="V56"/>
  <c r="W55"/>
  <c r="V55"/>
  <c r="W54"/>
  <c r="O23" i="10" s="1"/>
  <c r="V54" i="13"/>
  <c r="W53"/>
  <c r="V53"/>
  <c r="W52"/>
  <c r="O21" i="10" s="1"/>
  <c r="V52" i="13"/>
  <c r="W51"/>
  <c r="V51"/>
  <c r="W45"/>
  <c r="V45"/>
  <c r="W44"/>
  <c r="V44"/>
  <c r="W43"/>
  <c r="V43"/>
  <c r="W42"/>
  <c r="V42"/>
  <c r="W41"/>
  <c r="O7" i="10" s="1"/>
  <c r="V41" i="13"/>
  <c r="W40"/>
  <c r="O6" i="10" s="1"/>
  <c r="V40" i="13"/>
  <c r="W39"/>
  <c r="O5" i="10" s="1"/>
  <c r="V39" i="13"/>
  <c r="W34"/>
  <c r="O42" i="10" s="1"/>
  <c r="V34" i="13"/>
  <c r="W33"/>
  <c r="V33"/>
  <c r="W32"/>
  <c r="V32"/>
  <c r="W31"/>
  <c r="V31"/>
  <c r="W30"/>
  <c r="V30"/>
  <c r="W29"/>
  <c r="V29"/>
  <c r="W28"/>
  <c r="O41" i="10" s="1"/>
  <c r="V28" i="13"/>
  <c r="W21"/>
  <c r="V21"/>
  <c r="W20"/>
  <c r="V20"/>
  <c r="W19"/>
  <c r="V19"/>
  <c r="W18"/>
  <c r="O88" i="10" s="1"/>
  <c r="V18" i="13"/>
  <c r="W17"/>
  <c r="V17"/>
  <c r="W16"/>
  <c r="V16"/>
  <c r="W15"/>
  <c r="O85" i="10" s="1"/>
  <c r="V15" i="13"/>
  <c r="W10"/>
  <c r="W9"/>
  <c r="O77" i="10" s="1"/>
  <c r="W8" i="13"/>
  <c r="W7"/>
  <c r="W6"/>
  <c r="O78" i="10" s="1"/>
  <c r="W5" i="13"/>
  <c r="O80" i="10" s="1"/>
  <c r="W4" i="13"/>
  <c r="V4"/>
  <c r="V6"/>
  <c r="V7"/>
  <c r="V8"/>
  <c r="V9"/>
  <c r="V10"/>
  <c r="V5"/>
  <c r="D20" i="12" l="1"/>
  <c r="AC2" s="1"/>
  <c r="H5" i="9"/>
  <c r="U229" i="13"/>
  <c r="T229"/>
  <c r="S229"/>
  <c r="R229"/>
  <c r="Q229"/>
  <c r="P229"/>
  <c r="O229"/>
  <c r="N229"/>
  <c r="M229"/>
  <c r="L229"/>
  <c r="K229"/>
  <c r="J229"/>
  <c r="I229"/>
  <c r="H229"/>
  <c r="G229"/>
  <c r="D12" i="11" s="1"/>
  <c r="F229" i="13"/>
  <c r="E229"/>
  <c r="D229"/>
  <c r="U217"/>
  <c r="T217"/>
  <c r="S217"/>
  <c r="R217"/>
  <c r="Q217"/>
  <c r="P217"/>
  <c r="O217"/>
  <c r="N217"/>
  <c r="M217"/>
  <c r="L217"/>
  <c r="K217"/>
  <c r="J217"/>
  <c r="I217"/>
  <c r="H217"/>
  <c r="G217"/>
  <c r="F217"/>
  <c r="E217"/>
  <c r="C7" i="11" s="1"/>
  <c r="D217" i="13"/>
  <c r="U205"/>
  <c r="T205"/>
  <c r="S205"/>
  <c r="R205"/>
  <c r="Q205"/>
  <c r="P205"/>
  <c r="O205"/>
  <c r="N205"/>
  <c r="M205"/>
  <c r="L205"/>
  <c r="K205"/>
  <c r="J205"/>
  <c r="I205"/>
  <c r="H205"/>
  <c r="G205"/>
  <c r="D17" i="11" s="1"/>
  <c r="F205" i="13"/>
  <c r="E205"/>
  <c r="D205"/>
  <c r="U193"/>
  <c r="T193"/>
  <c r="S193"/>
  <c r="R193"/>
  <c r="Q193"/>
  <c r="P193"/>
  <c r="O193"/>
  <c r="N193"/>
  <c r="M193"/>
  <c r="L193"/>
  <c r="K193"/>
  <c r="J193"/>
  <c r="I193"/>
  <c r="E6" i="11" s="1"/>
  <c r="H193" i="13"/>
  <c r="I4" i="9" s="1"/>
  <c r="G193" i="13"/>
  <c r="D6" i="11" s="1"/>
  <c r="F193" i="13"/>
  <c r="E193"/>
  <c r="C6" i="11" s="1"/>
  <c r="D193" i="13"/>
  <c r="U181"/>
  <c r="T181"/>
  <c r="S181"/>
  <c r="R181"/>
  <c r="Q181"/>
  <c r="P181"/>
  <c r="O181"/>
  <c r="N181"/>
  <c r="M181"/>
  <c r="L181"/>
  <c r="K181"/>
  <c r="J181"/>
  <c r="I181"/>
  <c r="H181"/>
  <c r="G181"/>
  <c r="D21" i="11" s="1"/>
  <c r="F181" i="13"/>
  <c r="T40" i="12" s="1"/>
  <c r="AB36" s="1"/>
  <c r="E181" i="13"/>
  <c r="D181"/>
  <c r="E46"/>
  <c r="F46"/>
  <c r="G46"/>
  <c r="D15" i="11" s="1"/>
  <c r="H46" i="13"/>
  <c r="I46"/>
  <c r="J46"/>
  <c r="K46"/>
  <c r="L46"/>
  <c r="M46"/>
  <c r="N46"/>
  <c r="O46"/>
  <c r="P46"/>
  <c r="Q46"/>
  <c r="R46"/>
  <c r="S46"/>
  <c r="T46"/>
  <c r="U46"/>
  <c r="D46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U157"/>
  <c r="T157"/>
  <c r="S157"/>
  <c r="R157"/>
  <c r="Q157"/>
  <c r="P157"/>
  <c r="O157"/>
  <c r="N157"/>
  <c r="M157"/>
  <c r="L157"/>
  <c r="K157"/>
  <c r="J157"/>
  <c r="I157"/>
  <c r="E19" i="11" s="1"/>
  <c r="H157" i="13"/>
  <c r="I23" i="9" s="1"/>
  <c r="G157" i="13"/>
  <c r="D19" i="11" s="1"/>
  <c r="F157" i="13"/>
  <c r="E157"/>
  <c r="D157"/>
  <c r="U145"/>
  <c r="T145"/>
  <c r="S145"/>
  <c r="R145"/>
  <c r="Q145"/>
  <c r="P145"/>
  <c r="O145"/>
  <c r="N145"/>
  <c r="M145"/>
  <c r="L145"/>
  <c r="K145"/>
  <c r="J145"/>
  <c r="I145"/>
  <c r="H145"/>
  <c r="G145"/>
  <c r="D9" i="11" s="1"/>
  <c r="F145" i="13"/>
  <c r="E145"/>
  <c r="D145"/>
  <c r="U133"/>
  <c r="T133"/>
  <c r="S133"/>
  <c r="R133"/>
  <c r="Q133"/>
  <c r="P133"/>
  <c r="O133"/>
  <c r="N133"/>
  <c r="M133"/>
  <c r="L133"/>
  <c r="K133"/>
  <c r="J133"/>
  <c r="I133"/>
  <c r="H133"/>
  <c r="G133"/>
  <c r="D4" i="11" s="1"/>
  <c r="F133" i="13"/>
  <c r="H6" i="9" s="1"/>
  <c r="E133" i="13"/>
  <c r="D133"/>
  <c r="E72"/>
  <c r="F72"/>
  <c r="G72"/>
  <c r="D11" i="11" s="1"/>
  <c r="H72" i="13"/>
  <c r="I72"/>
  <c r="J72"/>
  <c r="K72"/>
  <c r="L72"/>
  <c r="M72"/>
  <c r="N72"/>
  <c r="O72"/>
  <c r="P72"/>
  <c r="Q72"/>
  <c r="R72"/>
  <c r="S72"/>
  <c r="T72"/>
  <c r="U72"/>
  <c r="D72"/>
  <c r="E121"/>
  <c r="F121"/>
  <c r="G121"/>
  <c r="D16" i="11" s="1"/>
  <c r="H121" i="13"/>
  <c r="I121"/>
  <c r="J121"/>
  <c r="K121"/>
  <c r="L121"/>
  <c r="M121"/>
  <c r="N121"/>
  <c r="O121"/>
  <c r="P121"/>
  <c r="Q121"/>
  <c r="R121"/>
  <c r="S121"/>
  <c r="T121"/>
  <c r="U121"/>
  <c r="D121"/>
  <c r="F109"/>
  <c r="G109"/>
  <c r="H109"/>
  <c r="I109"/>
  <c r="J109"/>
  <c r="K109"/>
  <c r="L109"/>
  <c r="M109"/>
  <c r="N109"/>
  <c r="O109"/>
  <c r="P109"/>
  <c r="Q109"/>
  <c r="R109"/>
  <c r="S109"/>
  <c r="T109"/>
  <c r="U109"/>
  <c r="E109"/>
  <c r="D109"/>
  <c r="T18" i="9"/>
  <c r="T23"/>
  <c r="T19"/>
  <c r="T25"/>
  <c r="T24"/>
  <c r="T21"/>
  <c r="T22"/>
  <c r="G18"/>
  <c r="G24"/>
  <c r="G13"/>
  <c r="G5"/>
  <c r="B18" i="12"/>
  <c r="D18"/>
  <c r="G9" i="9"/>
  <c r="G7"/>
  <c r="H12" i="12"/>
  <c r="J12"/>
  <c r="G22" i="9"/>
  <c r="U6"/>
  <c r="U7"/>
  <c r="U4"/>
  <c r="U10"/>
  <c r="U9"/>
  <c r="U12"/>
  <c r="U11"/>
  <c r="U13"/>
  <c r="U8"/>
  <c r="U5"/>
  <c r="G12"/>
  <c r="G6"/>
  <c r="E14" i="12"/>
  <c r="G14"/>
  <c r="U18" i="9"/>
  <c r="U22"/>
  <c r="U25"/>
  <c r="U21"/>
  <c r="U26"/>
  <c r="U19"/>
  <c r="U24"/>
  <c r="U20"/>
  <c r="U23"/>
  <c r="B20" i="12" l="1"/>
  <c r="AE2" s="1"/>
  <c r="H8" i="9"/>
  <c r="R8"/>
  <c r="T8" s="1"/>
  <c r="R13"/>
  <c r="T13" s="1"/>
  <c r="R11"/>
  <c r="T11" s="1"/>
  <c r="R12"/>
  <c r="T12" s="1"/>
  <c r="R9"/>
  <c r="T9" s="1"/>
  <c r="R10"/>
  <c r="T10" s="1"/>
  <c r="R4"/>
  <c r="T4" s="1"/>
  <c r="T7"/>
  <c r="R6"/>
  <c r="T6" s="1"/>
  <c r="R5"/>
  <c r="T5" s="1"/>
  <c r="A6" i="1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23" i="17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U22" i="18"/>
  <c r="S22"/>
  <c r="R22"/>
  <c r="T22" s="1"/>
  <c r="P22"/>
  <c r="Q22" s="1"/>
  <c r="U20"/>
  <c r="S20"/>
  <c r="P20"/>
  <c r="Q20" s="1"/>
  <c r="U19"/>
  <c r="S19"/>
  <c r="R19"/>
  <c r="P19"/>
  <c r="Q19" s="1"/>
  <c r="U15"/>
  <c r="S15"/>
  <c r="R15"/>
  <c r="T15" s="1"/>
  <c r="P15"/>
  <c r="Q15" s="1"/>
  <c r="U14"/>
  <c r="S14"/>
  <c r="R14"/>
  <c r="T14" s="1"/>
  <c r="P14"/>
  <c r="Q14" s="1"/>
  <c r="U13"/>
  <c r="S13"/>
  <c r="R13"/>
  <c r="T13" s="1"/>
  <c r="P13"/>
  <c r="Q13" s="1"/>
  <c r="U11"/>
  <c r="S11"/>
  <c r="R11"/>
  <c r="T11" s="1"/>
  <c r="P11"/>
  <c r="Q11" s="1"/>
  <c r="U9"/>
  <c r="R9"/>
  <c r="P9"/>
  <c r="Q9" s="1"/>
  <c r="U8"/>
  <c r="S8"/>
  <c r="R8"/>
  <c r="P8"/>
  <c r="Q8" s="1"/>
  <c r="U5"/>
  <c r="S5"/>
  <c r="R5"/>
  <c r="T5" s="1"/>
  <c r="P5"/>
  <c r="Q5" s="1"/>
  <c r="U23"/>
  <c r="S23"/>
  <c r="R23"/>
  <c r="P23"/>
  <c r="Q23" s="1"/>
  <c r="U21"/>
  <c r="S21"/>
  <c r="R21"/>
  <c r="T21" s="1"/>
  <c r="P21"/>
  <c r="Q21" s="1"/>
  <c r="U18"/>
  <c r="S18"/>
  <c r="R18"/>
  <c r="P18"/>
  <c r="Q18" s="1"/>
  <c r="U16"/>
  <c r="S16"/>
  <c r="R16"/>
  <c r="T16" s="1"/>
  <c r="P16"/>
  <c r="Q16" s="1"/>
  <c r="U17"/>
  <c r="S17"/>
  <c r="R17"/>
  <c r="P17"/>
  <c r="Q17" s="1"/>
  <c r="U12"/>
  <c r="S12"/>
  <c r="R12"/>
  <c r="T12" s="1"/>
  <c r="P12"/>
  <c r="Q12" s="1"/>
  <c r="U10"/>
  <c r="S10"/>
  <c r="R10"/>
  <c r="P10"/>
  <c r="Q10" s="1"/>
  <c r="U7"/>
  <c r="S7"/>
  <c r="R7"/>
  <c r="T7" s="1"/>
  <c r="P7"/>
  <c r="Q7" s="1"/>
  <c r="U6"/>
  <c r="S6"/>
  <c r="R6"/>
  <c r="P6"/>
  <c r="Q6" s="1"/>
  <c r="U4"/>
  <c r="S4"/>
  <c r="R4"/>
  <c r="T4" s="1"/>
  <c r="P4"/>
  <c r="Q4" s="1"/>
  <c r="M42" i="17"/>
  <c r="P42" s="1"/>
  <c r="M41"/>
  <c r="P41" s="1"/>
  <c r="M40"/>
  <c r="P40" s="1"/>
  <c r="M39"/>
  <c r="P39" s="1"/>
  <c r="M38"/>
  <c r="P38" s="1"/>
  <c r="M37"/>
  <c r="P37" s="1"/>
  <c r="M36"/>
  <c r="P36" s="1"/>
  <c r="M35"/>
  <c r="P35" s="1"/>
  <c r="M34"/>
  <c r="P34" s="1"/>
  <c r="M33"/>
  <c r="P33" s="1"/>
  <c r="M32"/>
  <c r="P32" s="1"/>
  <c r="M31"/>
  <c r="P31" s="1"/>
  <c r="M30"/>
  <c r="P30" s="1"/>
  <c r="M29"/>
  <c r="P29" s="1"/>
  <c r="M28"/>
  <c r="P28" s="1"/>
  <c r="M27"/>
  <c r="P27" s="1"/>
  <c r="M26"/>
  <c r="P26" s="1"/>
  <c r="M25"/>
  <c r="P25" s="1"/>
  <c r="M24"/>
  <c r="P24" s="1"/>
  <c r="M23"/>
  <c r="P23" s="1"/>
  <c r="M22"/>
  <c r="P22" s="1"/>
  <c r="M21"/>
  <c r="P21" s="1"/>
  <c r="M20"/>
  <c r="P20" s="1"/>
  <c r="M19"/>
  <c r="P19" s="1"/>
  <c r="M18"/>
  <c r="P18" s="1"/>
  <c r="M17"/>
  <c r="P17" s="1"/>
  <c r="M16"/>
  <c r="P16" s="1"/>
  <c r="M15"/>
  <c r="P15" s="1"/>
  <c r="M14"/>
  <c r="P14" s="1"/>
  <c r="M13"/>
  <c r="P13" s="1"/>
  <c r="M12"/>
  <c r="P12" s="1"/>
  <c r="M11"/>
  <c r="P11" s="1"/>
  <c r="M10"/>
  <c r="P10" s="1"/>
  <c r="M9"/>
  <c r="P9" s="1"/>
  <c r="M8"/>
  <c r="P8" s="1"/>
  <c r="M7"/>
  <c r="P7" s="1"/>
  <c r="M6"/>
  <c r="P6" s="1"/>
  <c r="M5"/>
  <c r="P5" s="1"/>
  <c r="M4"/>
  <c r="P4" s="1"/>
  <c r="M3"/>
  <c r="P3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M60" i="16"/>
  <c r="P60" s="1"/>
  <c r="M59"/>
  <c r="P59" s="1"/>
  <c r="M58"/>
  <c r="P58" s="1"/>
  <c r="M57"/>
  <c r="P57" s="1"/>
  <c r="M56"/>
  <c r="P56" s="1"/>
  <c r="M55"/>
  <c r="P55" s="1"/>
  <c r="M54"/>
  <c r="P54" s="1"/>
  <c r="M53"/>
  <c r="P53" s="1"/>
  <c r="M52"/>
  <c r="P52" s="1"/>
  <c r="M51"/>
  <c r="P51" s="1"/>
  <c r="M50"/>
  <c r="P50" s="1"/>
  <c r="M49"/>
  <c r="P49" s="1"/>
  <c r="M48"/>
  <c r="P48" s="1"/>
  <c r="M47"/>
  <c r="P47" s="1"/>
  <c r="M46"/>
  <c r="P46" s="1"/>
  <c r="M45"/>
  <c r="P45" s="1"/>
  <c r="M44"/>
  <c r="P44" s="1"/>
  <c r="M43"/>
  <c r="P43" s="1"/>
  <c r="M42"/>
  <c r="P42" s="1"/>
  <c r="M41"/>
  <c r="P41" s="1"/>
  <c r="M40"/>
  <c r="P40" s="1"/>
  <c r="M39"/>
  <c r="P39" s="1"/>
  <c r="M38"/>
  <c r="P38" s="1"/>
  <c r="M37"/>
  <c r="P37" s="1"/>
  <c r="M36"/>
  <c r="P36" s="1"/>
  <c r="M35"/>
  <c r="P35" s="1"/>
  <c r="M34"/>
  <c r="P34" s="1"/>
  <c r="M33"/>
  <c r="P33" s="1"/>
  <c r="M32"/>
  <c r="P32" s="1"/>
  <c r="M31"/>
  <c r="P31" s="1"/>
  <c r="M30"/>
  <c r="P30" s="1"/>
  <c r="M29"/>
  <c r="P29" s="1"/>
  <c r="M28"/>
  <c r="P28" s="1"/>
  <c r="M27"/>
  <c r="P27" s="1"/>
  <c r="M26"/>
  <c r="P26" s="1"/>
  <c r="M25"/>
  <c r="P25" s="1"/>
  <c r="M24"/>
  <c r="P24" s="1"/>
  <c r="M23"/>
  <c r="P23" s="1"/>
  <c r="M22"/>
  <c r="P22" s="1"/>
  <c r="M21"/>
  <c r="P21" s="1"/>
  <c r="M20"/>
  <c r="P20" s="1"/>
  <c r="M19"/>
  <c r="P19" s="1"/>
  <c r="M18"/>
  <c r="P18" s="1"/>
  <c r="M17"/>
  <c r="P17" s="1"/>
  <c r="M16"/>
  <c r="P16" s="1"/>
  <c r="M15"/>
  <c r="P15" s="1"/>
  <c r="M14"/>
  <c r="P14" s="1"/>
  <c r="M13"/>
  <c r="P13" s="1"/>
  <c r="M12"/>
  <c r="P12" s="1"/>
  <c r="M11"/>
  <c r="P11" s="1"/>
  <c r="M10"/>
  <c r="P10" s="1"/>
  <c r="M9"/>
  <c r="P9" s="1"/>
  <c r="M8"/>
  <c r="P8" s="1"/>
  <c r="M7"/>
  <c r="P7" s="1"/>
  <c r="M6"/>
  <c r="P6" s="1"/>
  <c r="M5"/>
  <c r="P5" s="1"/>
  <c r="A5"/>
  <c r="M4"/>
  <c r="P4" s="1"/>
  <c r="M3"/>
  <c r="P3" s="1"/>
  <c r="M89" i="10"/>
  <c r="P89" s="1"/>
  <c r="M23"/>
  <c r="P23" s="1"/>
  <c r="M107"/>
  <c r="P107" s="1"/>
  <c r="M126"/>
  <c r="P126" s="1"/>
  <c r="M76"/>
  <c r="P76" s="1"/>
  <c r="D11" i="13"/>
  <c r="D24"/>
  <c r="G19" i="9" s="1"/>
  <c r="U24" i="13"/>
  <c r="T24"/>
  <c r="S24"/>
  <c r="R24"/>
  <c r="Q24"/>
  <c r="P24"/>
  <c r="O24"/>
  <c r="N24"/>
  <c r="M24"/>
  <c r="L24"/>
  <c r="K24"/>
  <c r="J24"/>
  <c r="I24"/>
  <c r="H24"/>
  <c r="G24"/>
  <c r="D18" i="11" s="1"/>
  <c r="E24" i="13"/>
  <c r="C18" i="11" s="1"/>
  <c r="F24" i="13"/>
  <c r="H19" i="9" s="1"/>
  <c r="U11" i="13"/>
  <c r="S11"/>
  <c r="J13" i="11" s="1"/>
  <c r="Q11" i="13"/>
  <c r="I13" i="11" s="1"/>
  <c r="O11" i="13"/>
  <c r="H13" i="11" s="1"/>
  <c r="M11" i="13"/>
  <c r="G13" i="11" s="1"/>
  <c r="K11" i="13"/>
  <c r="F13" i="11" s="1"/>
  <c r="I11" i="13"/>
  <c r="E13" i="11" s="1"/>
  <c r="G11" i="13"/>
  <c r="D13" i="11" s="1"/>
  <c r="L13" s="1"/>
  <c r="V18" i="9" s="1"/>
  <c r="E11" i="13"/>
  <c r="C13" i="11" s="1"/>
  <c r="T11" i="13"/>
  <c r="R11"/>
  <c r="P11"/>
  <c r="N11"/>
  <c r="L11"/>
  <c r="J11"/>
  <c r="H11"/>
  <c r="F11"/>
  <c r="M87" i="10"/>
  <c r="P87" s="1"/>
  <c r="M34"/>
  <c r="P34" s="1"/>
  <c r="P13" i="9"/>
  <c r="Q13" s="1"/>
  <c r="P7"/>
  <c r="Q7" s="1"/>
  <c r="P22"/>
  <c r="Q22" s="1"/>
  <c r="P26"/>
  <c r="Q26" s="1"/>
  <c r="L4" i="11"/>
  <c r="V6" i="9" s="1"/>
  <c r="L5" i="11"/>
  <c r="V7" i="9" s="1"/>
  <c r="L6" i="11"/>
  <c r="V4" i="9" s="1"/>
  <c r="L7" i="11"/>
  <c r="V10" i="9" s="1"/>
  <c r="L8" i="11"/>
  <c r="V9" i="9" s="1"/>
  <c r="L9" i="11"/>
  <c r="V12" i="9" s="1"/>
  <c r="L10" i="11"/>
  <c r="V11" i="9" s="1"/>
  <c r="L11" i="11"/>
  <c r="V13" i="9" s="1"/>
  <c r="L12" i="11"/>
  <c r="V8" i="9" s="1"/>
  <c r="L14" i="11"/>
  <c r="V22" i="9" s="1"/>
  <c r="L15" i="11"/>
  <c r="V25" i="9" s="1"/>
  <c r="L16" i="11"/>
  <c r="V21" i="9" s="1"/>
  <c r="L17" i="11"/>
  <c r="V26" i="9" s="1"/>
  <c r="L18" i="11"/>
  <c r="V19" i="9" s="1"/>
  <c r="L19" i="11"/>
  <c r="V23" i="9" s="1"/>
  <c r="L20" i="11"/>
  <c r="V24" i="9" s="1"/>
  <c r="L21" i="11"/>
  <c r="V20" i="9" s="1"/>
  <c r="L22" i="11"/>
  <c r="L3"/>
  <c r="V5" i="9" s="1"/>
  <c r="P66" i="10"/>
  <c r="M97"/>
  <c r="P97" s="1"/>
  <c r="M75"/>
  <c r="P75" s="1"/>
  <c r="M20"/>
  <c r="P20" s="1"/>
  <c r="M8"/>
  <c r="P8" s="1"/>
  <c r="M18"/>
  <c r="P18" s="1"/>
  <c r="M25"/>
  <c r="P25" s="1"/>
  <c r="M113"/>
  <c r="P113" s="1"/>
  <c r="M39"/>
  <c r="P39" s="1"/>
  <c r="M104"/>
  <c r="P104" s="1"/>
  <c r="M12"/>
  <c r="P12" s="1"/>
  <c r="M79"/>
  <c r="P79" s="1"/>
  <c r="P65"/>
  <c r="M110"/>
  <c r="P110" s="1"/>
  <c r="M105"/>
  <c r="P105" s="1"/>
  <c r="M106"/>
  <c r="P106" s="1"/>
  <c r="M116"/>
  <c r="P116" s="1"/>
  <c r="M77"/>
  <c r="P77" s="1"/>
  <c r="M14"/>
  <c r="P14" s="1"/>
  <c r="M11"/>
  <c r="P11" s="1"/>
  <c r="M16"/>
  <c r="P16" s="1"/>
  <c r="M62"/>
  <c r="P62" s="1"/>
  <c r="M71"/>
  <c r="P71" s="1"/>
  <c r="M69"/>
  <c r="P69" s="1"/>
  <c r="M47"/>
  <c r="P47" s="1"/>
  <c r="M98"/>
  <c r="P98" s="1"/>
  <c r="M42"/>
  <c r="P42" s="1"/>
  <c r="M45"/>
  <c r="P45" s="1"/>
  <c r="M84"/>
  <c r="P84" s="1"/>
  <c r="M83"/>
  <c r="P83" s="1"/>
  <c r="M27"/>
  <c r="P27" s="1"/>
  <c r="M31"/>
  <c r="P31" s="1"/>
  <c r="M29"/>
  <c r="P29" s="1"/>
  <c r="M102"/>
  <c r="P102" s="1"/>
  <c r="M108"/>
  <c r="P108" s="1"/>
  <c r="M103"/>
  <c r="P103" s="1"/>
  <c r="M122"/>
  <c r="P122" s="1"/>
  <c r="M124"/>
  <c r="P124" s="1"/>
  <c r="M125"/>
  <c r="P125" s="1"/>
  <c r="M123"/>
  <c r="P123" s="1"/>
  <c r="M7"/>
  <c r="P7" s="1"/>
  <c r="M4"/>
  <c r="P4" s="1"/>
  <c r="M33"/>
  <c r="P33" s="1"/>
  <c r="M30"/>
  <c r="P30" s="1"/>
  <c r="M28"/>
  <c r="P28" s="1"/>
  <c r="M26"/>
  <c r="P26" s="1"/>
  <c r="M57"/>
  <c r="P57" s="1"/>
  <c r="M56"/>
  <c r="P56" s="1"/>
  <c r="M55"/>
  <c r="P55" s="1"/>
  <c r="M85"/>
  <c r="P85" s="1"/>
  <c r="M81"/>
  <c r="P81" s="1"/>
  <c r="M86"/>
  <c r="P86" s="1"/>
  <c r="M51"/>
  <c r="P51" s="1"/>
  <c r="M37"/>
  <c r="P37" s="1"/>
  <c r="M127"/>
  <c r="P127" s="1"/>
  <c r="M115"/>
  <c r="P115" s="1"/>
  <c r="M120"/>
  <c r="P120" s="1"/>
  <c r="M90"/>
  <c r="P90" s="1"/>
  <c r="M95"/>
  <c r="P95" s="1"/>
  <c r="M13"/>
  <c r="P13" s="1"/>
  <c r="M10"/>
  <c r="P10" s="1"/>
  <c r="M15"/>
  <c r="P15" s="1"/>
  <c r="M17"/>
  <c r="P17" s="1"/>
  <c r="M36"/>
  <c r="P36" s="1"/>
  <c r="M32"/>
  <c r="P32" s="1"/>
  <c r="M38"/>
  <c r="P38" s="1"/>
  <c r="M35"/>
  <c r="P35" s="1"/>
  <c r="M100"/>
  <c r="P100" s="1"/>
  <c r="M99"/>
  <c r="P99" s="1"/>
  <c r="M101"/>
  <c r="P101" s="1"/>
  <c r="M96"/>
  <c r="P96" s="1"/>
  <c r="M21"/>
  <c r="P21" s="1"/>
  <c r="M22"/>
  <c r="P22" s="1"/>
  <c r="M24"/>
  <c r="P24" s="1"/>
  <c r="M19"/>
  <c r="P19" s="1"/>
  <c r="M60"/>
  <c r="P60" s="1"/>
  <c r="M61"/>
  <c r="P61" s="1"/>
  <c r="M63"/>
  <c r="P63" s="1"/>
  <c r="M59"/>
  <c r="P59" s="1"/>
  <c r="M78"/>
  <c r="P78" s="1"/>
  <c r="M80"/>
  <c r="P80" s="1"/>
  <c r="M53"/>
  <c r="P53" s="1"/>
  <c r="M52"/>
  <c r="P52" s="1"/>
  <c r="M58"/>
  <c r="P58" s="1"/>
  <c r="M54"/>
  <c r="P54" s="1"/>
  <c r="M111"/>
  <c r="P111" s="1"/>
  <c r="M114"/>
  <c r="P114" s="1"/>
  <c r="M112"/>
  <c r="P112" s="1"/>
  <c r="M109"/>
  <c r="P109" s="1"/>
  <c r="M118"/>
  <c r="P118" s="1"/>
  <c r="M119"/>
  <c r="P119" s="1"/>
  <c r="M117"/>
  <c r="P117" s="1"/>
  <c r="M121"/>
  <c r="P121" s="1"/>
  <c r="M74"/>
  <c r="P74" s="1"/>
  <c r="M73"/>
  <c r="P73" s="1"/>
  <c r="M72"/>
  <c r="P72" s="1"/>
  <c r="M70"/>
  <c r="P70" s="1"/>
  <c r="M44"/>
  <c r="P44" s="1"/>
  <c r="M43"/>
  <c r="P43" s="1"/>
  <c r="M41"/>
  <c r="P41" s="1"/>
  <c r="M40"/>
  <c r="P40" s="1"/>
  <c r="P67"/>
  <c r="P68"/>
  <c r="P64"/>
  <c r="M48"/>
  <c r="P48" s="1"/>
  <c r="M46"/>
  <c r="P46" s="1"/>
  <c r="M50"/>
  <c r="P50" s="1"/>
  <c r="M49"/>
  <c r="P49" s="1"/>
  <c r="M92"/>
  <c r="P92" s="1"/>
  <c r="M93"/>
  <c r="P93" s="1"/>
  <c r="M91"/>
  <c r="P91" s="1"/>
  <c r="M94"/>
  <c r="P94" s="1"/>
  <c r="M82"/>
  <c r="P82" s="1"/>
  <c r="M88"/>
  <c r="P88" s="1"/>
  <c r="M3"/>
  <c r="P3" s="1"/>
  <c r="M6"/>
  <c r="P6" s="1"/>
  <c r="M9"/>
  <c r="P9" s="1"/>
  <c r="M5"/>
  <c r="P5" s="1"/>
  <c r="P24" i="9"/>
  <c r="Q24" s="1"/>
  <c r="P20"/>
  <c r="Q20" s="1"/>
  <c r="P23"/>
  <c r="Q23" s="1"/>
  <c r="P21"/>
  <c r="Q21" s="1"/>
  <c r="P25"/>
  <c r="Q25" s="1"/>
  <c r="P19"/>
  <c r="Q19" s="1"/>
  <c r="P9"/>
  <c r="Q9" s="1"/>
  <c r="P12"/>
  <c r="Q12" s="1"/>
  <c r="P10"/>
  <c r="Q10" s="1"/>
  <c r="P11"/>
  <c r="Q11" s="1"/>
  <c r="P6"/>
  <c r="Q6" s="1"/>
  <c r="P8"/>
  <c r="Q8" s="1"/>
  <c r="P4"/>
  <c r="Q4" s="1"/>
  <c r="P5"/>
  <c r="Q5" s="1"/>
  <c r="A5" i="10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T6" i="18" l="1"/>
  <c r="T10"/>
  <c r="T17"/>
  <c r="T18"/>
  <c r="T23"/>
  <c r="T8"/>
  <c r="T19"/>
  <c r="H18" i="9"/>
  <c r="P18" s="1"/>
  <c r="Q18" s="1"/>
  <c r="T24" i="12"/>
  <c r="D36" s="1"/>
  <c r="V13" i="18"/>
  <c r="V22"/>
  <c r="V15"/>
  <c r="V19"/>
  <c r="V20"/>
  <c r="V5"/>
  <c r="V8"/>
  <c r="V9"/>
  <c r="V14"/>
  <c r="V11"/>
  <c r="V6"/>
  <c r="V12"/>
  <c r="V21"/>
  <c r="V18"/>
  <c r="V16"/>
  <c r="V23"/>
  <c r="V7"/>
  <c r="V4"/>
  <c r="V10"/>
  <c r="V17"/>
  <c r="S20" i="9"/>
  <c r="T20" s="1"/>
  <c r="S9" i="18"/>
  <c r="T9" s="1"/>
  <c r="R20"/>
  <c r="T20" s="1"/>
  <c r="R26" i="9"/>
  <c r="T26" s="1"/>
</calcChain>
</file>

<file path=xl/sharedStrings.xml><?xml version="1.0" encoding="utf-8"?>
<sst xmlns="http://schemas.openxmlformats.org/spreadsheetml/2006/main" count="1354" uniqueCount="262">
  <si>
    <t xml:space="preserve">   Výsledky skupina B</t>
  </si>
  <si>
    <t>Skupina A</t>
  </si>
  <si>
    <t>výhra</t>
  </si>
  <si>
    <t>remíza</t>
  </si>
  <si>
    <t>prohra</t>
  </si>
  <si>
    <t>Družstvo</t>
  </si>
  <si>
    <t>Výhry</t>
  </si>
  <si>
    <t>Rem.</t>
  </si>
  <si>
    <t>Proh.</t>
  </si>
  <si>
    <t>Poč.záp.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</si>
  <si>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</si>
  <si>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</si>
  <si>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</si>
  <si>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</si>
  <si>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</si>
  <si>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</si>
  <si>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</si>
  <si>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</si>
  <si>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</si>
  <si>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Celkem</t>
  </si>
  <si>
    <t>Průměr</t>
  </si>
  <si>
    <t>Body</t>
  </si>
  <si>
    <t>Újezdy</t>
  </si>
  <si>
    <t>10.</t>
  </si>
  <si>
    <t>Skupina B</t>
  </si>
  <si>
    <t>Jméno</t>
  </si>
  <si>
    <t>Poč.utk.</t>
  </si>
  <si>
    <t>Bláťáci</t>
  </si>
  <si>
    <t>JSD</t>
  </si>
  <si>
    <t>My team</t>
  </si>
  <si>
    <t>Všehochuť</t>
  </si>
  <si>
    <t>Hatomast</t>
  </si>
  <si>
    <t>Větrováci</t>
  </si>
  <si>
    <t>Odpadlíci</t>
  </si>
  <si>
    <t>-11</t>
  </si>
  <si>
    <t>PKB</t>
  </si>
  <si>
    <t>Bobule</t>
  </si>
  <si>
    <t>Zatím nevíme</t>
  </si>
  <si>
    <t>Junioři B</t>
  </si>
  <si>
    <t>Buchty z Letní</t>
  </si>
  <si>
    <t>Rychlý koule</t>
  </si>
  <si>
    <t>(na)mazaný koule</t>
  </si>
  <si>
    <t>VOS Jičín</t>
  </si>
  <si>
    <t>Silnice Jičín</t>
  </si>
  <si>
    <t>Blue Effeect</t>
  </si>
  <si>
    <t>SKP Harrachov</t>
  </si>
  <si>
    <t>NO LIMITS</t>
  </si>
  <si>
    <t>Kuřinová Eva</t>
  </si>
  <si>
    <t>Schwarzová Verča</t>
  </si>
  <si>
    <t>Víšková Míša</t>
  </si>
  <si>
    <t>Mařasová Lenka</t>
  </si>
  <si>
    <t>Erlebach Ondra</t>
  </si>
  <si>
    <t>Ditz Michal</t>
  </si>
  <si>
    <t>Pacák Jakub</t>
  </si>
  <si>
    <t>Pacák Tomáš</t>
  </si>
  <si>
    <t>Paurová Jitka</t>
  </si>
  <si>
    <t>Zelinková Hana</t>
  </si>
  <si>
    <t>Zachovalová Jana</t>
  </si>
  <si>
    <t>Drahoňovská Pavla</t>
  </si>
  <si>
    <t>Hartych Standa st.</t>
  </si>
  <si>
    <t>Doubek Petr</t>
  </si>
  <si>
    <t>Malík Viktor</t>
  </si>
  <si>
    <t>Machačka Martin</t>
  </si>
  <si>
    <t>Červenka Pavel</t>
  </si>
  <si>
    <t>My Team</t>
  </si>
  <si>
    <t>Doubek Zdeněk</t>
  </si>
  <si>
    <t>Kuřina Bohouš</t>
  </si>
  <si>
    <t>Nováková Petra</t>
  </si>
  <si>
    <t>Šírová Magdalena</t>
  </si>
  <si>
    <t>Hloušková Magda</t>
  </si>
  <si>
    <t>Zuzánková Martina</t>
  </si>
  <si>
    <t>Banýr Sebastian</t>
  </si>
  <si>
    <t>Banýrová Vanesa</t>
  </si>
  <si>
    <t>Zuzánek Michal</t>
  </si>
  <si>
    <t>Herbrych Petr</t>
  </si>
  <si>
    <t>Stryhal Jiří</t>
  </si>
  <si>
    <t>Vích Miloš</t>
  </si>
  <si>
    <t>Prokop Miloš</t>
  </si>
  <si>
    <t>Blechová Hanka</t>
  </si>
  <si>
    <t>Drábková Lenka</t>
  </si>
  <si>
    <t>Metelka Láďa</t>
  </si>
  <si>
    <t>Schmidt Víťa</t>
  </si>
  <si>
    <t>Barešová Šárka</t>
  </si>
  <si>
    <t>Cvrčková Jana</t>
  </si>
  <si>
    <t>Scholz Karel</t>
  </si>
  <si>
    <t>Poupová Anna</t>
  </si>
  <si>
    <r>
      <t xml:space="preserve">Jednotlivci  muži + </t>
    </r>
    <r>
      <rPr>
        <b/>
        <i/>
        <sz val="16"/>
        <color rgb="FFFF00FF"/>
        <rFont val="Arial CE"/>
        <charset val="238"/>
      </rPr>
      <t>ženy</t>
    </r>
  </si>
  <si>
    <t>Šír Michal</t>
  </si>
  <si>
    <t>Zuzánek Karel</t>
  </si>
  <si>
    <t>Novák Janek</t>
  </si>
  <si>
    <t>Junioři "B"</t>
  </si>
  <si>
    <t>Šilhavý Petr</t>
  </si>
  <si>
    <t>Štěpán Láďa</t>
  </si>
  <si>
    <t>Erben Láďa</t>
  </si>
  <si>
    <t>Chlum Aleš</t>
  </si>
  <si>
    <t>Hamáček Petr</t>
  </si>
  <si>
    <t>Kožíšek Petr</t>
  </si>
  <si>
    <t>Nikodém Franta</t>
  </si>
  <si>
    <t>Dostál Radek</t>
  </si>
  <si>
    <t>Tulková Zuzana</t>
  </si>
  <si>
    <t>Martinová Alena</t>
  </si>
  <si>
    <t>Erlebachová Bára</t>
  </si>
  <si>
    <t>Havrdová Týna</t>
  </si>
  <si>
    <t>Račáková Bára</t>
  </si>
  <si>
    <t>Račák Adam</t>
  </si>
  <si>
    <t>Vaškovič Milan</t>
  </si>
  <si>
    <t>Honců Vlasta</t>
  </si>
  <si>
    <t>Pomocné body</t>
  </si>
  <si>
    <t>+/-</t>
  </si>
  <si>
    <t>Tomášková Zdena</t>
  </si>
  <si>
    <t>Vinkler Jan</t>
  </si>
  <si>
    <t>Jiroušová Alena</t>
  </si>
  <si>
    <t>Polanská Eva</t>
  </si>
  <si>
    <t>Hartychová Libuška</t>
  </si>
  <si>
    <t>Škaloud Láďa</t>
  </si>
  <si>
    <t>Šlegr Honza</t>
  </si>
  <si>
    <t>Payma Zděnda</t>
  </si>
  <si>
    <t>Bareš Jindřich</t>
  </si>
  <si>
    <t>Beran Josef</t>
  </si>
  <si>
    <t>Blue Effect</t>
  </si>
  <si>
    <t>Kašparová Iveta</t>
  </si>
  <si>
    <t>Hartych Standa ml.</t>
  </si>
  <si>
    <t>Patočka Broňa</t>
  </si>
  <si>
    <t>Langer Martin</t>
  </si>
  <si>
    <t>Škoda Láďa</t>
  </si>
  <si>
    <t>Herberová Nikola</t>
  </si>
  <si>
    <t>Šírová Hana</t>
  </si>
  <si>
    <t>Sabolová Alice</t>
  </si>
  <si>
    <t>Vacek Tomáš</t>
  </si>
  <si>
    <t>Hamáčková Jaruška</t>
  </si>
  <si>
    <t>Herz Petr</t>
  </si>
  <si>
    <t>:</t>
  </si>
  <si>
    <t>Vízek Filip</t>
  </si>
  <si>
    <t xml:space="preserve">Junioři "B" </t>
  </si>
  <si>
    <t>Pacáková Radka</t>
  </si>
  <si>
    <t>Hanoutová Iveta</t>
  </si>
  <si>
    <t>Lelek Miroslav</t>
  </si>
  <si>
    <t>Šimunek Jirka</t>
  </si>
  <si>
    <t>Vízek Sebastian</t>
  </si>
  <si>
    <t>Machačka Karel</t>
  </si>
  <si>
    <t>Hloušek Matouš</t>
  </si>
  <si>
    <t>Řebíčková Tereza</t>
  </si>
  <si>
    <t>Kašpar Vašek</t>
  </si>
  <si>
    <t>Hnyk Míra</t>
  </si>
  <si>
    <t>Kousal Lukáš</t>
  </si>
  <si>
    <t>Červinka Milan</t>
  </si>
  <si>
    <t>Lebeda Michal</t>
  </si>
  <si>
    <t>Loudová Markéta</t>
  </si>
  <si>
    <t>Metelka Karel</t>
  </si>
  <si>
    <t>ODPADLÍCI</t>
  </si>
  <si>
    <t>Payma Zdeněk</t>
  </si>
  <si>
    <t>Škaloud Ladislav</t>
  </si>
  <si>
    <t>Šlégr Jan</t>
  </si>
  <si>
    <t>Erlebach Ondřej</t>
  </si>
  <si>
    <t>BUCHTY 
Z LETNÍ</t>
  </si>
  <si>
    <t>Procházková Šárka</t>
  </si>
  <si>
    <t>Schvarzová Veronika</t>
  </si>
  <si>
    <t>Bihariová Vendy</t>
  </si>
  <si>
    <t>Herberová Katka</t>
  </si>
  <si>
    <t>Zuna Tomáš</t>
  </si>
  <si>
    <t>Hnyková Alice</t>
  </si>
  <si>
    <t>Banýr Michal</t>
  </si>
  <si>
    <t>Špinka Petr</t>
  </si>
  <si>
    <t>Kostlánová Lenka</t>
  </si>
  <si>
    <t>Herber Jan</t>
  </si>
  <si>
    <t>Lehocká Silva</t>
  </si>
  <si>
    <t>Koubová Květa</t>
  </si>
  <si>
    <t>Šaldová Ivana</t>
  </si>
  <si>
    <t>Jónová Klára</t>
  </si>
  <si>
    <t>Malá Veronika</t>
  </si>
  <si>
    <t>Zajíc Jan</t>
  </si>
  <si>
    <t>Kužel Pavel</t>
  </si>
  <si>
    <t>Krejbich Vít</t>
  </si>
  <si>
    <t>Halža Andrej</t>
  </si>
  <si>
    <t>Machačková Lucie</t>
  </si>
  <si>
    <t>Večerník Miroslav</t>
  </si>
  <si>
    <t>Dusík Petr</t>
  </si>
  <si>
    <t>Suldovský Slávek</t>
  </si>
  <si>
    <t>Horáková Katka</t>
  </si>
  <si>
    <t>Kobrlová I.</t>
  </si>
  <si>
    <t>PLAY-OFF    MUŽI</t>
  </si>
  <si>
    <t>2A</t>
  </si>
  <si>
    <t>1A</t>
  </si>
  <si>
    <t>1B</t>
  </si>
  <si>
    <t>2B</t>
  </si>
  <si>
    <t>3B</t>
  </si>
  <si>
    <t>4B</t>
  </si>
  <si>
    <t>4A</t>
  </si>
  <si>
    <t>3A</t>
  </si>
  <si>
    <t>Finále</t>
  </si>
  <si>
    <t>Semifinále</t>
  </si>
  <si>
    <t>PLAY-OFF    ŽENY</t>
  </si>
  <si>
    <t>Rýdl Lukáš</t>
  </si>
  <si>
    <t>Patočková Jindřiška</t>
  </si>
  <si>
    <t>Jednotlivci  muži</t>
  </si>
  <si>
    <r>
      <t xml:space="preserve">Jednotlivci  </t>
    </r>
    <r>
      <rPr>
        <b/>
        <i/>
        <sz val="16"/>
        <color rgb="FFFF00FF"/>
        <rFont val="Arial CE"/>
        <charset val="238"/>
      </rPr>
      <t>ženy</t>
    </r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</si>
  <si>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</si>
  <si>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</si>
  <si>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</si>
  <si>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</si>
  <si>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</si>
  <si>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</si>
  <si>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</si>
  <si>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</si>
  <si>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</si>
  <si>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</si>
  <si>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MY team</t>
  </si>
  <si>
    <t>To snad ne</t>
  </si>
  <si>
    <t>Junioři</t>
  </si>
  <si>
    <t>NO 
LIMITS</t>
  </si>
  <si>
    <t>MY
team</t>
  </si>
  <si>
    <t>VOS
Jičín</t>
  </si>
  <si>
    <t>Silnice
Jičín</t>
  </si>
  <si>
    <t>Bleu
Effeect</t>
  </si>
  <si>
    <t>Blue
Effeect</t>
  </si>
  <si>
    <t>Zatím
nevíme</t>
  </si>
  <si>
    <t>Buchty z
Letní</t>
  </si>
  <si>
    <t>(na)mazaný
koule</t>
  </si>
  <si>
    <t>SKP
Harrachov</t>
  </si>
  <si>
    <t>Hájek Tomáš</t>
  </si>
  <si>
    <t>Kužel Petr</t>
  </si>
  <si>
    <t>Bluee Effeect</t>
  </si>
  <si>
    <t>Jonová Klára</t>
  </si>
  <si>
    <t>Halžja Andrej</t>
  </si>
  <si>
    <t>Uj</t>
  </si>
  <si>
    <t>Scholz Vojta</t>
  </si>
  <si>
    <t>Hartych Standa</t>
  </si>
  <si>
    <t>Kuřina Bohumil</t>
  </si>
  <si>
    <t>Buchty</t>
  </si>
  <si>
    <t>Herberová Kateřina</t>
  </si>
  <si>
    <t>Šíropvá Hanka</t>
  </si>
  <si>
    <t>Banýr Séba</t>
  </si>
  <si>
    <t>Banýropvá Vanessa</t>
  </si>
  <si>
    <t>Větrováci,</t>
  </si>
  <si>
    <t>Hlůže Martin</t>
  </si>
  <si>
    <t>Pěnička Petr</t>
  </si>
  <si>
    <t>Šaldová Iva</t>
  </si>
  <si>
    <t>Lelek Mirek</t>
  </si>
  <si>
    <t>Kubátová Radka</t>
  </si>
  <si>
    <t>Nykodem František</t>
  </si>
  <si>
    <t>Větrpováci</t>
  </si>
  <si>
    <t>Odpadlíéci</t>
  </si>
  <si>
    <t>Ujezdy</t>
  </si>
  <si>
    <t>Šimůnek Jiří</t>
  </si>
  <si>
    <t>Patočka Broňek</t>
  </si>
  <si>
    <t>Hartych Stzanda ml</t>
  </si>
  <si>
    <t>Udatná Viky</t>
  </si>
  <si>
    <t>Kašpar Václav</t>
  </si>
  <si>
    <t xml:space="preserve">Junioři </t>
  </si>
  <si>
    <t>Klikorková J.</t>
  </si>
  <si>
    <t>Havrdová Tereza</t>
  </si>
  <si>
    <t>Hartychová Zuzka</t>
  </si>
  <si>
    <t>Tulková Zuzka</t>
  </si>
  <si>
    <t>Machačka Antonín</t>
  </si>
  <si>
    <t>Linková Lucie</t>
  </si>
  <si>
    <t>Hanč P.</t>
  </si>
  <si>
    <t>Hartychová Zuzna</t>
  </si>
  <si>
    <t>Šimunek Jiří</t>
  </si>
  <si>
    <t>Nikodém František</t>
  </si>
  <si>
    <t>Patočka Broněk</t>
  </si>
  <si>
    <t>Blechová Jana</t>
  </si>
  <si>
    <t>Větrováíci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</si>
</sst>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0.0"/>
  </numFmts>
  <fonts count="5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2"/>
      <color rgb="FFFF0000"/>
      <name val="Arial CE"/>
      <family val="2"/>
      <charset val="238"/>
    </font>
    <font>
      <sz val="12"/>
      <name val="Arial CE"/>
      <family val="2"/>
      <charset val="238"/>
    </font>
    <font>
      <u/>
      <sz val="7.5"/>
      <color indexed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6"/>
      <name val="Arial CE"/>
      <family val="2"/>
      <charset val="238"/>
    </font>
    <font>
      <b/>
      <i/>
      <sz val="16"/>
      <name val="Arial CE"/>
      <family val="2"/>
      <charset val="238"/>
    </font>
    <font>
      <b/>
      <i/>
      <sz val="16"/>
      <color indexed="10"/>
      <name val="Arial CE"/>
      <family val="2"/>
      <charset val="238"/>
    </font>
    <font>
      <b/>
      <i/>
      <sz val="16"/>
      <color indexed="30"/>
      <name val="Arial CE"/>
      <family val="2"/>
      <charset val="238"/>
    </font>
    <font>
      <sz val="10"/>
      <color indexed="12"/>
      <name val="Arial CE"/>
      <family val="2"/>
      <charset val="238"/>
    </font>
    <font>
      <i/>
      <sz val="10"/>
      <name val="Arial CE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50"/>
      <name val="Arial CE"/>
      <charset val="238"/>
    </font>
    <font>
      <sz val="10"/>
      <color rgb="FF000000"/>
      <name val="Arial"/>
      <family val="2"/>
      <charset val="238"/>
    </font>
    <font>
      <b/>
      <i/>
      <sz val="16"/>
      <color rgb="FFFF00FF"/>
      <name val="Arial CE"/>
      <charset val="238"/>
    </font>
    <font>
      <b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FF"/>
      <name val="Times New Roman"/>
      <family val="1"/>
      <charset val="238"/>
    </font>
    <font>
      <b/>
      <i/>
      <sz val="11"/>
      <color rgb="FFFF00FF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sz val="11"/>
      <name val="Times New Roman"/>
      <family val="1"/>
      <charset val="238"/>
    </font>
    <font>
      <sz val="20"/>
      <name val="Times New Roman"/>
      <family val="1"/>
      <charset val="238"/>
    </font>
    <font>
      <sz val="14"/>
      <name val="Times New Roman"/>
      <family val="1"/>
      <charset val="238"/>
    </font>
    <font>
      <sz val="8"/>
      <name val="Arial"/>
      <family val="2"/>
      <charset val="238"/>
    </font>
    <font>
      <b/>
      <sz val="11"/>
      <color theme="1"/>
      <name val="Arial CE"/>
      <charset val="238"/>
    </font>
    <font>
      <b/>
      <sz val="11"/>
      <color rgb="FF00B05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0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ck">
        <color indexed="8"/>
      </bottom>
      <diagonal/>
    </border>
    <border>
      <left/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3" fillId="0" borderId="0"/>
  </cellStyleXfs>
  <cellXfs count="454">
    <xf numFmtId="0" fontId="0" fillId="0" borderId="0" xfId="0"/>
    <xf numFmtId="0" fontId="5" fillId="0" borderId="0" xfId="5" applyFont="1"/>
    <xf numFmtId="0" fontId="7" fillId="0" borderId="0" xfId="1" applyFont="1"/>
    <xf numFmtId="0" fontId="3" fillId="0" borderId="0" xfId="1"/>
    <xf numFmtId="0" fontId="8" fillId="0" borderId="0" xfId="1" applyFont="1"/>
    <xf numFmtId="0" fontId="10" fillId="0" borderId="0" xfId="1" applyFont="1"/>
    <xf numFmtId="0" fontId="9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16" fillId="0" borderId="0" xfId="1" applyFont="1"/>
    <xf numFmtId="0" fontId="17" fillId="0" borderId="0" xfId="1" applyFont="1" applyAlignment="1">
      <alignment horizontal="center"/>
    </xf>
    <xf numFmtId="0" fontId="8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65" fontId="9" fillId="0" borderId="22" xfId="1" applyNumberFormat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49" fontId="3" fillId="0" borderId="0" xfId="1" applyNumberFormat="1" applyAlignment="1">
      <alignment horizontal="center"/>
    </xf>
    <xf numFmtId="0" fontId="4" fillId="0" borderId="28" xfId="1" applyFont="1" applyBorder="1" applyAlignment="1">
      <alignment horizontal="center"/>
    </xf>
    <xf numFmtId="164" fontId="11" fillId="0" borderId="29" xfId="5" applyNumberFormat="1" applyFont="1" applyBorder="1"/>
    <xf numFmtId="0" fontId="9" fillId="0" borderId="30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165" fontId="9" fillId="0" borderId="31" xfId="1" applyNumberFormat="1" applyFont="1" applyBorder="1" applyAlignment="1">
      <alignment horizontal="center"/>
    </xf>
    <xf numFmtId="0" fontId="9" fillId="0" borderId="36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4" xfId="1" applyFont="1" applyBorder="1" applyAlignment="1">
      <alignment horizontal="center"/>
    </xf>
    <xf numFmtId="165" fontId="9" fillId="0" borderId="41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9" fillId="0" borderId="0" xfId="1" applyFont="1"/>
    <xf numFmtId="0" fontId="4" fillId="0" borderId="0" xfId="1" applyFont="1"/>
    <xf numFmtId="0" fontId="18" fillId="0" borderId="0" xfId="1" applyFont="1"/>
    <xf numFmtId="0" fontId="19" fillId="0" borderId="0" xfId="1" applyFont="1" applyAlignment="1">
      <alignment horizontal="center"/>
    </xf>
    <xf numFmtId="0" fontId="8" fillId="0" borderId="14" xfId="1" applyFont="1" applyBorder="1" applyAlignment="1">
      <alignment horizontal="center"/>
    </xf>
    <xf numFmtId="0" fontId="6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12" fillId="0" borderId="29" xfId="5" applyFont="1" applyBorder="1"/>
    <xf numFmtId="0" fontId="9" fillId="0" borderId="48" xfId="1" applyFont="1" applyBorder="1" applyAlignment="1">
      <alignment horizontal="center"/>
    </xf>
    <xf numFmtId="0" fontId="9" fillId="0" borderId="49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0" fontId="19" fillId="0" borderId="0" xfId="1" applyFont="1"/>
    <xf numFmtId="0" fontId="20" fillId="0" borderId="0" xfId="1" applyFont="1" applyAlignment="1">
      <alignment horizontal="center"/>
    </xf>
    <xf numFmtId="164" fontId="5" fillId="0" borderId="0" xfId="5" applyNumberFormat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9" fillId="0" borderId="50" xfId="1" applyFont="1" applyBorder="1" applyAlignment="1">
      <alignment horizontal="center"/>
    </xf>
    <xf numFmtId="0" fontId="9" fillId="0" borderId="51" xfId="1" applyFont="1" applyBorder="1" applyAlignment="1">
      <alignment horizontal="left"/>
    </xf>
    <xf numFmtId="0" fontId="9" fillId="0" borderId="52" xfId="1" applyFont="1" applyBorder="1" applyAlignment="1">
      <alignment horizontal="center"/>
    </xf>
    <xf numFmtId="0" fontId="9" fillId="0" borderId="53" xfId="1" applyFont="1" applyBorder="1" applyAlignment="1">
      <alignment horizontal="center"/>
    </xf>
    <xf numFmtId="0" fontId="9" fillId="0" borderId="51" xfId="1" applyFont="1" applyBorder="1" applyAlignment="1">
      <alignment horizontal="center"/>
    </xf>
    <xf numFmtId="0" fontId="8" fillId="0" borderId="54" xfId="1" applyFont="1" applyBorder="1" applyAlignment="1">
      <alignment horizontal="left"/>
    </xf>
    <xf numFmtId="0" fontId="8" fillId="0" borderId="53" xfId="1" applyFont="1" applyBorder="1" applyAlignment="1">
      <alignment horizontal="left"/>
    </xf>
    <xf numFmtId="0" fontId="8" fillId="0" borderId="53" xfId="1" applyFont="1" applyBorder="1" applyAlignment="1">
      <alignment horizontal="center"/>
    </xf>
    <xf numFmtId="2" fontId="8" fillId="0" borderId="55" xfId="1" applyNumberFormat="1" applyFont="1" applyBorder="1" applyAlignment="1">
      <alignment horizontal="center"/>
    </xf>
    <xf numFmtId="2" fontId="3" fillId="0" borderId="0" xfId="1" applyNumberFormat="1" applyAlignment="1">
      <alignment horizontal="center"/>
    </xf>
    <xf numFmtId="165" fontId="3" fillId="0" borderId="0" xfId="1" applyNumberFormat="1" applyAlignment="1">
      <alignment horizontal="center"/>
    </xf>
    <xf numFmtId="0" fontId="25" fillId="0" borderId="0" xfId="1" applyFont="1"/>
    <xf numFmtId="0" fontId="26" fillId="0" borderId="0" xfId="1" applyFont="1"/>
    <xf numFmtId="0" fontId="13" fillId="0" borderId="22" xfId="1" applyFont="1" applyBorder="1" applyAlignment="1">
      <alignment horizontal="center"/>
    </xf>
    <xf numFmtId="0" fontId="13" fillId="0" borderId="34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9" fillId="0" borderId="35" xfId="1" applyFont="1" applyBorder="1" applyAlignment="1">
      <alignment horizontal="center"/>
    </xf>
    <xf numFmtId="0" fontId="9" fillId="0" borderId="4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27" fillId="0" borderId="1" xfId="1" applyFont="1" applyBorder="1" applyAlignment="1">
      <alignment horizontal="center" vertical="center"/>
    </xf>
    <xf numFmtId="0" fontId="29" fillId="0" borderId="29" xfId="7" applyFont="1" applyBorder="1"/>
    <xf numFmtId="0" fontId="29" fillId="0" borderId="29" xfId="5" applyFont="1" applyBorder="1"/>
    <xf numFmtId="164" fontId="12" fillId="0" borderId="29" xfId="5" applyNumberFormat="1" applyFont="1" applyBorder="1"/>
    <xf numFmtId="0" fontId="11" fillId="0" borderId="29" xfId="5" applyFont="1" applyBorder="1"/>
    <xf numFmtId="0" fontId="9" fillId="0" borderId="67" xfId="1" applyFont="1" applyBorder="1" applyAlignment="1">
      <alignment horizontal="center"/>
    </xf>
    <xf numFmtId="49" fontId="6" fillId="0" borderId="16" xfId="1" applyNumberFormat="1" applyFont="1" applyBorder="1" applyAlignment="1">
      <alignment horizontal="center"/>
    </xf>
    <xf numFmtId="1" fontId="9" fillId="0" borderId="22" xfId="1" applyNumberFormat="1" applyFont="1" applyBorder="1" applyAlignment="1">
      <alignment horizontal="center"/>
    </xf>
    <xf numFmtId="1" fontId="9" fillId="0" borderId="31" xfId="1" applyNumberFormat="1" applyFont="1" applyBorder="1" applyAlignment="1">
      <alignment horizontal="center"/>
    </xf>
    <xf numFmtId="1" fontId="9" fillId="0" borderId="41" xfId="1" applyNumberFormat="1" applyFont="1" applyBorder="1" applyAlignment="1">
      <alignment horizontal="center"/>
    </xf>
    <xf numFmtId="1" fontId="9" fillId="0" borderId="70" xfId="1" applyNumberFormat="1" applyFont="1" applyBorder="1" applyAlignment="1">
      <alignment horizontal="center"/>
    </xf>
    <xf numFmtId="0" fontId="9" fillId="0" borderId="71" xfId="1" applyFont="1" applyBorder="1" applyAlignment="1">
      <alignment horizontal="center"/>
    </xf>
    <xf numFmtId="165" fontId="9" fillId="0" borderId="6" xfId="1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center"/>
    </xf>
    <xf numFmtId="0" fontId="9" fillId="0" borderId="72" xfId="1" applyFont="1" applyBorder="1" applyAlignment="1">
      <alignment horizontal="center"/>
    </xf>
    <xf numFmtId="0" fontId="9" fillId="0" borderId="73" xfId="1" applyFont="1" applyBorder="1" applyAlignment="1">
      <alignment horizontal="center"/>
    </xf>
    <xf numFmtId="0" fontId="6" fillId="0" borderId="69" xfId="1" applyFont="1" applyBorder="1" applyAlignment="1">
      <alignment horizontal="center"/>
    </xf>
    <xf numFmtId="49" fontId="6" fillId="0" borderId="69" xfId="1" applyNumberFormat="1" applyFont="1" applyBorder="1" applyAlignment="1">
      <alignment horizontal="center"/>
    </xf>
    <xf numFmtId="0" fontId="6" fillId="0" borderId="76" xfId="1" applyFont="1" applyBorder="1" applyAlignment="1">
      <alignment horizontal="center"/>
    </xf>
    <xf numFmtId="0" fontId="6" fillId="0" borderId="77" xfId="1" applyFont="1" applyBorder="1" applyAlignment="1">
      <alignment horizontal="center"/>
    </xf>
    <xf numFmtId="164" fontId="29" fillId="0" borderId="29" xfId="5" applyNumberFormat="1" applyFont="1" applyBorder="1"/>
    <xf numFmtId="0" fontId="29" fillId="0" borderId="29" xfId="5" applyFont="1" applyBorder="1" applyAlignment="1">
      <alignment horizontal="left"/>
    </xf>
    <xf numFmtId="0" fontId="11" fillId="0" borderId="29" xfId="7" applyFont="1" applyBorder="1"/>
    <xf numFmtId="0" fontId="9" fillId="0" borderId="15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9" fillId="0" borderId="78" xfId="1" applyFont="1" applyBorder="1" applyAlignment="1">
      <alignment horizontal="center"/>
    </xf>
    <xf numFmtId="0" fontId="9" fillId="0" borderId="79" xfId="1" applyFont="1" applyBorder="1" applyAlignment="1">
      <alignment horizontal="center"/>
    </xf>
    <xf numFmtId="0" fontId="27" fillId="0" borderId="85" xfId="1" applyFont="1" applyBorder="1" applyAlignment="1">
      <alignment horizontal="center" vertical="center" wrapText="1"/>
    </xf>
    <xf numFmtId="0" fontId="27" fillId="0" borderId="86" xfId="1" applyFont="1" applyBorder="1" applyAlignment="1">
      <alignment horizontal="center" vertical="center" wrapText="1"/>
    </xf>
    <xf numFmtId="0" fontId="27" fillId="0" borderId="87" xfId="1" applyFont="1" applyBorder="1" applyAlignment="1">
      <alignment horizontal="center" vertical="center" wrapText="1"/>
    </xf>
    <xf numFmtId="0" fontId="27" fillId="0" borderId="88" xfId="1" applyFont="1" applyBorder="1" applyAlignment="1">
      <alignment horizontal="center" vertical="center" wrapText="1"/>
    </xf>
    <xf numFmtId="0" fontId="27" fillId="0" borderId="89" xfId="1" applyFont="1" applyBorder="1" applyAlignment="1">
      <alignment horizontal="center" vertical="center" wrapText="1"/>
    </xf>
    <xf numFmtId="0" fontId="27" fillId="0" borderId="90" xfId="1" applyFont="1" applyBorder="1" applyAlignment="1">
      <alignment horizontal="center" vertical="center" wrapText="1"/>
    </xf>
    <xf numFmtId="49" fontId="12" fillId="0" borderId="29" xfId="5" applyNumberFormat="1" applyFont="1" applyBorder="1" applyAlignment="1">
      <alignment horizontal="left"/>
    </xf>
    <xf numFmtId="0" fontId="27" fillId="0" borderId="92" xfId="1" applyFont="1" applyBorder="1" applyAlignment="1">
      <alignment horizontal="center" vertical="center" wrapText="1"/>
    </xf>
    <xf numFmtId="0" fontId="27" fillId="0" borderId="93" xfId="1" applyFont="1" applyBorder="1" applyAlignment="1">
      <alignment horizontal="center" vertical="center" wrapText="1"/>
    </xf>
    <xf numFmtId="0" fontId="27" fillId="0" borderId="94" xfId="1" applyFont="1" applyBorder="1" applyAlignment="1">
      <alignment horizontal="center" vertical="center" wrapText="1"/>
    </xf>
    <xf numFmtId="0" fontId="27" fillId="0" borderId="97" xfId="1" applyFont="1" applyBorder="1" applyAlignment="1">
      <alignment horizontal="center" vertical="center" wrapText="1"/>
    </xf>
    <xf numFmtId="0" fontId="27" fillId="0" borderId="98" xfId="1" applyFont="1" applyBorder="1" applyAlignment="1">
      <alignment horizontal="center" vertical="center" wrapText="1"/>
    </xf>
    <xf numFmtId="0" fontId="27" fillId="0" borderId="99" xfId="1" applyFont="1" applyBorder="1" applyAlignment="1">
      <alignment horizontal="center" vertical="center" wrapText="1"/>
    </xf>
    <xf numFmtId="0" fontId="27" fillId="0" borderId="100" xfId="1" applyFont="1" applyBorder="1" applyAlignment="1">
      <alignment horizontal="center" vertical="center" wrapText="1"/>
    </xf>
    <xf numFmtId="0" fontId="27" fillId="0" borderId="101" xfId="1" applyFont="1" applyBorder="1" applyAlignment="1">
      <alignment horizontal="center" vertical="center" wrapText="1"/>
    </xf>
    <xf numFmtId="0" fontId="27" fillId="0" borderId="105" xfId="1" applyFont="1" applyBorder="1" applyAlignment="1">
      <alignment horizontal="center" vertical="center" wrapText="1"/>
    </xf>
    <xf numFmtId="0" fontId="27" fillId="0" borderId="106" xfId="1" applyFont="1" applyBorder="1" applyAlignment="1">
      <alignment horizontal="center" vertical="center" wrapText="1"/>
    </xf>
    <xf numFmtId="0" fontId="27" fillId="0" borderId="107" xfId="1" applyFont="1" applyBorder="1" applyAlignment="1">
      <alignment horizontal="center" vertical="center" wrapText="1"/>
    </xf>
    <xf numFmtId="0" fontId="11" fillId="0" borderId="29" xfId="6" applyFont="1" applyBorder="1"/>
    <xf numFmtId="164" fontId="29" fillId="0" borderId="39" xfId="5" applyNumberFormat="1" applyFont="1" applyBorder="1"/>
    <xf numFmtId="0" fontId="5" fillId="0" borderId="56" xfId="1" applyFont="1" applyBorder="1" applyAlignment="1">
      <alignment horizontal="center"/>
    </xf>
    <xf numFmtId="0" fontId="5" fillId="0" borderId="65" xfId="1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57" xfId="0" applyFont="1" applyBorder="1" applyAlignment="1">
      <alignment horizontal="left"/>
    </xf>
    <xf numFmtId="0" fontId="33" fillId="0" borderId="58" xfId="0" applyFont="1" applyBorder="1" applyAlignment="1">
      <alignment horizontal="center"/>
    </xf>
    <xf numFmtId="0" fontId="34" fillId="0" borderId="59" xfId="1" applyFont="1" applyBorder="1" applyAlignment="1">
      <alignment horizontal="center"/>
    </xf>
    <xf numFmtId="0" fontId="34" fillId="0" borderId="12" xfId="1" applyFont="1" applyBorder="1" applyAlignment="1">
      <alignment horizontal="center"/>
    </xf>
    <xf numFmtId="0" fontId="28" fillId="0" borderId="60" xfId="1" applyFont="1" applyBorder="1" applyAlignment="1">
      <alignment horizontal="center"/>
    </xf>
    <xf numFmtId="0" fontId="28" fillId="0" borderId="61" xfId="1" applyFont="1" applyBorder="1" applyAlignment="1">
      <alignment horizontal="center"/>
    </xf>
    <xf numFmtId="0" fontId="28" fillId="0" borderId="62" xfId="1" applyFont="1" applyBorder="1" applyAlignment="1">
      <alignment horizontal="center"/>
    </xf>
    <xf numFmtId="0" fontId="28" fillId="0" borderId="63" xfId="1" applyFont="1" applyBorder="1" applyAlignment="1">
      <alignment horizontal="center"/>
    </xf>
    <xf numFmtId="165" fontId="28" fillId="0" borderId="64" xfId="1" applyNumberFormat="1" applyFont="1" applyBorder="1" applyAlignment="1">
      <alignment horizontal="center"/>
    </xf>
    <xf numFmtId="0" fontId="28" fillId="0" borderId="57" xfId="11" applyFont="1" applyBorder="1"/>
    <xf numFmtId="0" fontId="33" fillId="0" borderId="58" xfId="11" applyFont="1" applyBorder="1" applyAlignment="1">
      <alignment horizontal="center"/>
    </xf>
    <xf numFmtId="0" fontId="28" fillId="0" borderId="57" xfId="1" applyFont="1" applyBorder="1" applyAlignment="1">
      <alignment horizontal="center"/>
    </xf>
    <xf numFmtId="0" fontId="34" fillId="0" borderId="66" xfId="1" applyFont="1" applyBorder="1" applyAlignment="1">
      <alignment horizontal="center"/>
    </xf>
    <xf numFmtId="0" fontId="28" fillId="0" borderId="66" xfId="1" applyFont="1" applyBorder="1" applyAlignment="1">
      <alignment horizontal="center"/>
    </xf>
    <xf numFmtId="0" fontId="28" fillId="0" borderId="58" xfId="1" applyFont="1" applyBorder="1" applyAlignment="1">
      <alignment horizontal="center"/>
    </xf>
    <xf numFmtId="0" fontId="34" fillId="0" borderId="57" xfId="1" applyFont="1" applyBorder="1" applyAlignment="1">
      <alignment horizontal="center"/>
    </xf>
    <xf numFmtId="0" fontId="34" fillId="0" borderId="58" xfId="1" applyFont="1" applyBorder="1" applyAlignment="1">
      <alignment horizontal="center"/>
    </xf>
    <xf numFmtId="0" fontId="28" fillId="0" borderId="57" xfId="0" applyFont="1" applyBorder="1"/>
    <xf numFmtId="0" fontId="35" fillId="0" borderId="57" xfId="0" applyFont="1" applyBorder="1" applyAlignment="1">
      <alignment horizontal="left"/>
    </xf>
    <xf numFmtId="0" fontId="36" fillId="0" borderId="58" xfId="0" applyFont="1" applyBorder="1" applyAlignment="1">
      <alignment horizontal="center"/>
    </xf>
    <xf numFmtId="0" fontId="35" fillId="0" borderId="57" xfId="11" applyFont="1" applyBorder="1"/>
    <xf numFmtId="0" fontId="37" fillId="0" borderId="66" xfId="1" applyFont="1" applyBorder="1" applyAlignment="1">
      <alignment horizontal="center"/>
    </xf>
    <xf numFmtId="0" fontId="36" fillId="0" borderId="58" xfId="11" applyFont="1" applyBorder="1" applyAlignment="1">
      <alignment horizontal="center"/>
    </xf>
    <xf numFmtId="0" fontId="38" fillId="0" borderId="66" xfId="1" applyFont="1" applyBorder="1" applyAlignment="1">
      <alignment horizontal="center"/>
    </xf>
    <xf numFmtId="0" fontId="38" fillId="0" borderId="57" xfId="1" applyFont="1" applyBorder="1" applyAlignment="1">
      <alignment horizontal="center"/>
    </xf>
    <xf numFmtId="0" fontId="36" fillId="0" borderId="64" xfId="0" applyFont="1" applyBorder="1" applyAlignment="1">
      <alignment horizontal="center"/>
    </xf>
    <xf numFmtId="0" fontId="33" fillId="0" borderId="64" xfId="0" applyFont="1" applyBorder="1" applyAlignment="1">
      <alignment horizontal="center"/>
    </xf>
    <xf numFmtId="0" fontId="33" fillId="0" borderId="64" xfId="1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1" fillId="0" borderId="20" xfId="5" applyFont="1" applyBorder="1"/>
    <xf numFmtId="165" fontId="28" fillId="0" borderId="122" xfId="1" applyNumberFormat="1" applyFont="1" applyBorder="1" applyAlignment="1">
      <alignment horizontal="center"/>
    </xf>
    <xf numFmtId="0" fontId="28" fillId="0" borderId="7" xfId="1" applyFont="1" applyBorder="1" applyAlignment="1">
      <alignment horizontal="center"/>
    </xf>
    <xf numFmtId="0" fontId="28" fillId="0" borderId="10" xfId="1" applyFont="1" applyBorder="1" applyAlignment="1">
      <alignment horizontal="center"/>
    </xf>
    <xf numFmtId="0" fontId="28" fillId="0" borderId="9" xfId="1" applyFont="1" applyBorder="1" applyAlignment="1">
      <alignment horizontal="center"/>
    </xf>
    <xf numFmtId="0" fontId="28" fillId="0" borderId="112" xfId="1" applyFont="1" applyBorder="1" applyAlignment="1">
      <alignment horizontal="center"/>
    </xf>
    <xf numFmtId="0" fontId="28" fillId="0" borderId="113" xfId="1" applyFont="1" applyBorder="1" applyAlignment="1">
      <alignment horizontal="center"/>
    </xf>
    <xf numFmtId="0" fontId="28" fillId="0" borderId="125" xfId="1" applyFont="1" applyBorder="1" applyAlignment="1">
      <alignment horizontal="center"/>
    </xf>
    <xf numFmtId="0" fontId="34" fillId="0" borderId="125" xfId="1" applyFont="1" applyBorder="1" applyAlignment="1">
      <alignment horizontal="center"/>
    </xf>
    <xf numFmtId="0" fontId="28" fillId="0" borderId="124" xfId="1" applyFont="1" applyBorder="1" applyAlignment="1">
      <alignment horizontal="center"/>
    </xf>
    <xf numFmtId="0" fontId="28" fillId="0" borderId="115" xfId="1" applyFont="1" applyBorder="1" applyAlignment="1">
      <alignment horizontal="center"/>
    </xf>
    <xf numFmtId="0" fontId="28" fillId="0" borderId="126" xfId="1" applyFont="1" applyBorder="1" applyAlignment="1">
      <alignment horizontal="center"/>
    </xf>
    <xf numFmtId="0" fontId="28" fillId="0" borderId="127" xfId="1" applyFont="1" applyBorder="1" applyAlignment="1">
      <alignment horizontal="center"/>
    </xf>
    <xf numFmtId="165" fontId="28" fillId="0" borderId="128" xfId="1" applyNumberFormat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28" fillId="0" borderId="131" xfId="1" applyFont="1" applyBorder="1" applyAlignment="1">
      <alignment horizontal="center"/>
    </xf>
    <xf numFmtId="0" fontId="34" fillId="0" borderId="131" xfId="1" applyFont="1" applyBorder="1" applyAlignment="1">
      <alignment horizontal="center"/>
    </xf>
    <xf numFmtId="0" fontId="28" fillId="0" borderId="130" xfId="1" applyFont="1" applyBorder="1" applyAlignment="1">
      <alignment horizontal="center"/>
    </xf>
    <xf numFmtId="0" fontId="28" fillId="0" borderId="121" xfId="1" applyFont="1" applyBorder="1" applyAlignment="1">
      <alignment horizontal="center"/>
    </xf>
    <xf numFmtId="0" fontId="28" fillId="0" borderId="132" xfId="1" applyFont="1" applyBorder="1" applyAlignment="1">
      <alignment horizontal="center"/>
    </xf>
    <xf numFmtId="0" fontId="28" fillId="0" borderId="133" xfId="1" applyFont="1" applyBorder="1" applyAlignment="1">
      <alignment horizontal="center"/>
    </xf>
    <xf numFmtId="165" fontId="28" fillId="0" borderId="134" xfId="1" applyNumberFormat="1" applyFont="1" applyBorder="1" applyAlignment="1">
      <alignment horizontal="center"/>
    </xf>
    <xf numFmtId="0" fontId="13" fillId="0" borderId="41" xfId="1" applyFont="1" applyBorder="1" applyAlignment="1">
      <alignment horizontal="center"/>
    </xf>
    <xf numFmtId="0" fontId="35" fillId="0" borderId="129" xfId="0" applyFont="1" applyBorder="1" applyAlignment="1">
      <alignment horizontal="left"/>
    </xf>
    <xf numFmtId="0" fontId="36" fillId="0" borderId="130" xfId="0" applyFont="1" applyBorder="1" applyAlignment="1">
      <alignment horizontal="center"/>
    </xf>
    <xf numFmtId="0" fontId="5" fillId="0" borderId="135" xfId="1" applyFont="1" applyBorder="1" applyAlignment="1">
      <alignment horizontal="center"/>
    </xf>
    <xf numFmtId="0" fontId="5" fillId="0" borderId="136" xfId="1" applyFont="1" applyBorder="1" applyAlignment="1">
      <alignment horizontal="center"/>
    </xf>
    <xf numFmtId="0" fontId="5" fillId="0" borderId="137" xfId="1" applyFont="1" applyBorder="1" applyAlignment="1">
      <alignment horizontal="center"/>
    </xf>
    <xf numFmtId="0" fontId="36" fillId="0" borderId="64" xfId="11" applyFont="1" applyBorder="1" applyAlignment="1">
      <alignment horizontal="center"/>
    </xf>
    <xf numFmtId="0" fontId="5" fillId="0" borderId="138" xfId="1" applyFont="1" applyBorder="1" applyAlignment="1">
      <alignment horizontal="center"/>
    </xf>
    <xf numFmtId="0" fontId="28" fillId="0" borderId="139" xfId="1" applyFont="1" applyBorder="1" applyAlignment="1">
      <alignment horizontal="center"/>
    </xf>
    <xf numFmtId="0" fontId="34" fillId="0" borderId="141" xfId="1" applyFont="1" applyBorder="1" applyAlignment="1">
      <alignment horizontal="center"/>
    </xf>
    <xf numFmtId="0" fontId="28" fillId="0" borderId="141" xfId="1" applyFont="1" applyBorder="1" applyAlignment="1">
      <alignment horizontal="center"/>
    </xf>
    <xf numFmtId="0" fontId="34" fillId="0" borderId="140" xfId="1" applyFont="1" applyBorder="1" applyAlignment="1">
      <alignment horizontal="center"/>
    </xf>
    <xf numFmtId="0" fontId="28" fillId="0" borderId="140" xfId="1" applyFont="1" applyBorder="1" applyAlignment="1">
      <alignment horizontal="center"/>
    </xf>
    <xf numFmtId="0" fontId="28" fillId="0" borderId="114" xfId="1" applyFont="1" applyBorder="1" applyAlignment="1">
      <alignment horizontal="center"/>
    </xf>
    <xf numFmtId="0" fontId="28" fillId="0" borderId="142" xfId="1" applyFont="1" applyBorder="1" applyAlignment="1">
      <alignment horizontal="center"/>
    </xf>
    <xf numFmtId="0" fontId="28" fillId="0" borderId="143" xfId="1" applyFont="1" applyBorder="1" applyAlignment="1">
      <alignment horizontal="center"/>
    </xf>
    <xf numFmtId="165" fontId="28" fillId="0" borderId="144" xfId="1" applyNumberFormat="1" applyFont="1" applyBorder="1" applyAlignment="1">
      <alignment horizontal="center"/>
    </xf>
    <xf numFmtId="0" fontId="5" fillId="0" borderId="145" xfId="1" applyFont="1" applyBorder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39" fillId="0" borderId="116" xfId="0" applyFont="1" applyBorder="1"/>
    <xf numFmtId="0" fontId="39" fillId="0" borderId="148" xfId="0" applyFont="1" applyBorder="1"/>
    <xf numFmtId="0" fontId="39" fillId="0" borderId="147" xfId="0" applyFont="1" applyBorder="1"/>
    <xf numFmtId="0" fontId="39" fillId="0" borderId="150" xfId="0" applyFont="1" applyBorder="1"/>
    <xf numFmtId="0" fontId="35" fillId="0" borderId="111" xfId="0" applyFont="1" applyBorder="1" applyAlignment="1">
      <alignment horizontal="left"/>
    </xf>
    <xf numFmtId="0" fontId="35" fillId="0" borderId="123" xfId="0" applyFont="1" applyBorder="1" applyAlignment="1">
      <alignment horizontal="left"/>
    </xf>
    <xf numFmtId="0" fontId="36" fillId="0" borderId="122" xfId="0" applyFont="1" applyBorder="1" applyAlignment="1">
      <alignment horizontal="center"/>
    </xf>
    <xf numFmtId="0" fontId="28" fillId="0" borderId="58" xfId="0" applyFont="1" applyBorder="1" applyAlignment="1">
      <alignment horizontal="center"/>
    </xf>
    <xf numFmtId="0" fontId="36" fillId="0" borderId="124" xfId="0" applyFont="1" applyBorder="1" applyAlignment="1">
      <alignment horizontal="center"/>
    </xf>
    <xf numFmtId="0" fontId="28" fillId="0" borderId="111" xfId="1" applyFont="1" applyBorder="1" applyAlignment="1">
      <alignment horizontal="center"/>
    </xf>
    <xf numFmtId="0" fontId="9" fillId="0" borderId="151" xfId="1" applyFont="1" applyBorder="1" applyAlignment="1">
      <alignment horizontal="center"/>
    </xf>
    <xf numFmtId="0" fontId="13" fillId="0" borderId="35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35" fillId="0" borderId="139" xfId="11" applyFont="1" applyBorder="1"/>
    <xf numFmtId="0" fontId="36" fillId="0" borderId="140" xfId="11" applyFont="1" applyBorder="1" applyAlignment="1">
      <alignment horizontal="center"/>
    </xf>
    <xf numFmtId="0" fontId="34" fillId="0" borderId="129" xfId="1" applyFont="1" applyBorder="1" applyAlignment="1">
      <alignment horizontal="center"/>
    </xf>
    <xf numFmtId="0" fontId="28" fillId="0" borderId="123" xfId="1" applyFont="1" applyBorder="1" applyAlignment="1">
      <alignment horizontal="center"/>
    </xf>
    <xf numFmtId="0" fontId="28" fillId="0" borderId="155" xfId="1" applyFont="1" applyBorder="1" applyAlignment="1">
      <alignment horizontal="center"/>
    </xf>
    <xf numFmtId="0" fontId="34" fillId="0" borderId="155" xfId="1" applyFont="1" applyBorder="1" applyAlignment="1">
      <alignment horizontal="center"/>
    </xf>
    <xf numFmtId="0" fontId="34" fillId="0" borderId="154" xfId="1" applyFont="1" applyBorder="1" applyAlignment="1">
      <alignment horizontal="center"/>
    </xf>
    <xf numFmtId="0" fontId="28" fillId="0" borderId="154" xfId="1" applyFont="1" applyBorder="1" applyAlignment="1">
      <alignment horizontal="center"/>
    </xf>
    <xf numFmtId="0" fontId="28" fillId="0" borderId="152" xfId="1" applyFont="1" applyBorder="1" applyAlignment="1">
      <alignment horizontal="center"/>
    </xf>
    <xf numFmtId="0" fontId="28" fillId="0" borderId="156" xfId="1" applyFont="1" applyBorder="1" applyAlignment="1">
      <alignment horizontal="center"/>
    </xf>
    <xf numFmtId="0" fontId="28" fillId="0" borderId="157" xfId="1" applyFont="1" applyBorder="1" applyAlignment="1">
      <alignment horizontal="center"/>
    </xf>
    <xf numFmtId="165" fontId="28" fillId="0" borderId="158" xfId="1" applyNumberFormat="1" applyFont="1" applyBorder="1" applyAlignment="1">
      <alignment horizontal="center"/>
    </xf>
    <xf numFmtId="0" fontId="35" fillId="0" borderId="159" xfId="0" applyFont="1" applyBorder="1" applyAlignment="1">
      <alignment horizontal="left"/>
    </xf>
    <xf numFmtId="0" fontId="36" fillId="0" borderId="160" xfId="0" applyFont="1" applyBorder="1" applyAlignment="1">
      <alignment horizontal="center"/>
    </xf>
    <xf numFmtId="0" fontId="28" fillId="0" borderId="159" xfId="1" applyFont="1" applyBorder="1" applyAlignment="1">
      <alignment horizontal="center"/>
    </xf>
    <xf numFmtId="0" fontId="34" fillId="0" borderId="161" xfId="1" applyFont="1" applyBorder="1" applyAlignment="1">
      <alignment horizontal="center"/>
    </xf>
    <xf numFmtId="0" fontId="28" fillId="0" borderId="161" xfId="1" applyFont="1" applyBorder="1" applyAlignment="1">
      <alignment horizontal="center"/>
    </xf>
    <xf numFmtId="0" fontId="34" fillId="0" borderId="160" xfId="1" applyFont="1" applyBorder="1" applyAlignment="1">
      <alignment horizontal="center"/>
    </xf>
    <xf numFmtId="0" fontId="28" fillId="0" borderId="160" xfId="1" applyFont="1" applyBorder="1" applyAlignment="1">
      <alignment horizontal="center"/>
    </xf>
    <xf numFmtId="0" fontId="28" fillId="0" borderId="162" xfId="1" applyFont="1" applyBorder="1" applyAlignment="1">
      <alignment horizontal="center"/>
    </xf>
    <xf numFmtId="0" fontId="28" fillId="0" borderId="163" xfId="1" applyFont="1" applyBorder="1" applyAlignment="1">
      <alignment horizontal="center"/>
    </xf>
    <xf numFmtId="0" fontId="28" fillId="0" borderId="164" xfId="1" applyFont="1" applyBorder="1" applyAlignment="1">
      <alignment horizontal="center"/>
    </xf>
    <xf numFmtId="165" fontId="28" fillId="0" borderId="165" xfId="1" applyNumberFormat="1" applyFont="1" applyBorder="1" applyAlignment="1">
      <alignment horizontal="center"/>
    </xf>
    <xf numFmtId="0" fontId="35" fillId="0" borderId="153" xfId="0" applyFont="1" applyBorder="1" applyAlignment="1">
      <alignment horizontal="left"/>
    </xf>
    <xf numFmtId="0" fontId="36" fillId="0" borderId="154" xfId="0" applyFont="1" applyBorder="1" applyAlignment="1">
      <alignment horizontal="center"/>
    </xf>
    <xf numFmtId="0" fontId="28" fillId="0" borderId="153" xfId="1" applyFont="1" applyBorder="1" applyAlignment="1">
      <alignment horizontal="center"/>
    </xf>
    <xf numFmtId="0" fontId="9" fillId="0" borderId="166" xfId="1" applyFont="1" applyBorder="1" applyAlignment="1">
      <alignment horizontal="center"/>
    </xf>
    <xf numFmtId="0" fontId="34" fillId="0" borderId="60" xfId="1" applyFont="1" applyBorder="1" applyAlignment="1">
      <alignment horizontal="center"/>
    </xf>
    <xf numFmtId="0" fontId="28" fillId="0" borderId="111" xfId="0" applyFont="1" applyBorder="1" applyAlignment="1">
      <alignment horizontal="left"/>
    </xf>
    <xf numFmtId="0" fontId="28" fillId="0" borderId="129" xfId="11" applyFont="1" applyBorder="1"/>
    <xf numFmtId="0" fontId="28" fillId="0" borderId="123" xfId="0" applyFont="1" applyBorder="1" applyAlignment="1">
      <alignment horizontal="left"/>
    </xf>
    <xf numFmtId="0" fontId="28" fillId="0" borderId="139" xfId="0" applyFont="1" applyBorder="1" applyAlignment="1">
      <alignment horizontal="left"/>
    </xf>
    <xf numFmtId="0" fontId="33" fillId="0" borderId="122" xfId="0" applyFont="1" applyBorder="1" applyAlignment="1">
      <alignment horizontal="center"/>
    </xf>
    <xf numFmtId="0" fontId="33" fillId="0" borderId="130" xfId="11" applyFont="1" applyBorder="1" applyAlignment="1">
      <alignment horizontal="center"/>
    </xf>
    <xf numFmtId="0" fontId="33" fillId="0" borderId="124" xfId="0" applyFont="1" applyBorder="1" applyAlignment="1">
      <alignment horizontal="center"/>
    </xf>
    <xf numFmtId="0" fontId="33" fillId="0" borderId="140" xfId="0" applyFont="1" applyBorder="1" applyAlignment="1">
      <alignment horizontal="center"/>
    </xf>
    <xf numFmtId="0" fontId="34" fillId="0" borderId="153" xfId="1" applyFont="1" applyBorder="1" applyAlignment="1">
      <alignment horizontal="center"/>
    </xf>
    <xf numFmtId="0" fontId="28" fillId="0" borderId="129" xfId="1" applyFont="1" applyBorder="1" applyAlignment="1">
      <alignment horizontal="center"/>
    </xf>
    <xf numFmtId="0" fontId="28" fillId="0" borderId="153" xfId="0" applyFont="1" applyBorder="1" applyAlignment="1">
      <alignment horizontal="left"/>
    </xf>
    <xf numFmtId="0" fontId="28" fillId="0" borderId="159" xfId="0" applyFont="1" applyBorder="1" applyAlignment="1">
      <alignment horizontal="left"/>
    </xf>
    <xf numFmtId="0" fontId="33" fillId="0" borderId="154" xfId="0" applyFont="1" applyBorder="1" applyAlignment="1">
      <alignment horizontal="center"/>
    </xf>
    <xf numFmtId="0" fontId="33" fillId="0" borderId="160" xfId="0" applyFont="1" applyBorder="1" applyAlignment="1">
      <alignment horizontal="center"/>
    </xf>
    <xf numFmtId="0" fontId="34" fillId="0" borderId="7" xfId="1" applyFont="1" applyBorder="1" applyAlignment="1">
      <alignment horizontal="center"/>
    </xf>
    <xf numFmtId="0" fontId="34" fillId="0" borderId="1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67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9" fillId="0" borderId="169" xfId="1" applyFont="1" applyBorder="1" applyAlignment="1">
      <alignment horizontal="center"/>
    </xf>
    <xf numFmtId="0" fontId="9" fillId="0" borderId="170" xfId="1" applyFont="1" applyBorder="1" applyAlignment="1">
      <alignment horizontal="center"/>
    </xf>
    <xf numFmtId="0" fontId="9" fillId="0" borderId="171" xfId="1" applyFont="1" applyBorder="1" applyAlignment="1">
      <alignment horizontal="center"/>
    </xf>
    <xf numFmtId="0" fontId="9" fillId="0" borderId="172" xfId="1" applyFont="1" applyBorder="1" applyAlignment="1">
      <alignment horizontal="center"/>
    </xf>
    <xf numFmtId="0" fontId="13" fillId="0" borderId="173" xfId="1" applyFont="1" applyBorder="1" applyAlignment="1">
      <alignment horizontal="center"/>
    </xf>
    <xf numFmtId="0" fontId="13" fillId="0" borderId="170" xfId="1" applyFont="1" applyBorder="1" applyAlignment="1">
      <alignment horizontal="center"/>
    </xf>
    <xf numFmtId="0" fontId="13" fillId="0" borderId="0" xfId="1" applyFont="1" applyAlignment="1">
      <alignment horizontal="center"/>
    </xf>
    <xf numFmtId="165" fontId="9" fillId="0" borderId="170" xfId="1" applyNumberFormat="1" applyFont="1" applyBorder="1" applyAlignment="1">
      <alignment horizontal="center"/>
    </xf>
    <xf numFmtId="1" fontId="9" fillId="0" borderId="170" xfId="1" applyNumberFormat="1" applyFont="1" applyBorder="1" applyAlignment="1">
      <alignment horizontal="center"/>
    </xf>
    <xf numFmtId="0" fontId="9" fillId="0" borderId="175" xfId="1" applyFont="1" applyBorder="1" applyAlignment="1">
      <alignment horizontal="center"/>
    </xf>
    <xf numFmtId="0" fontId="9" fillId="0" borderId="176" xfId="1" applyFont="1" applyBorder="1" applyAlignment="1">
      <alignment horizontal="center"/>
    </xf>
    <xf numFmtId="0" fontId="9" fillId="0" borderId="177" xfId="1" applyFont="1" applyBorder="1" applyAlignment="1">
      <alignment horizontal="center"/>
    </xf>
    <xf numFmtId="0" fontId="9" fillId="0" borderId="178" xfId="1" applyFont="1" applyBorder="1" applyAlignment="1">
      <alignment horizontal="center"/>
    </xf>
    <xf numFmtId="0" fontId="9" fillId="0" borderId="179" xfId="1" applyFont="1" applyBorder="1" applyAlignment="1">
      <alignment horizontal="center"/>
    </xf>
    <xf numFmtId="0" fontId="9" fillId="0" borderId="180" xfId="1" applyFont="1" applyBorder="1" applyAlignment="1">
      <alignment horizontal="center"/>
    </xf>
    <xf numFmtId="0" fontId="9" fillId="0" borderId="181" xfId="1" applyFont="1" applyBorder="1" applyAlignment="1">
      <alignment horizontal="center"/>
    </xf>
    <xf numFmtId="0" fontId="13" fillId="0" borderId="178" xfId="1" applyFont="1" applyBorder="1" applyAlignment="1">
      <alignment horizontal="center"/>
    </xf>
    <xf numFmtId="0" fontId="9" fillId="0" borderId="182" xfId="1" applyFont="1" applyBorder="1" applyAlignment="1">
      <alignment horizontal="center"/>
    </xf>
    <xf numFmtId="165" fontId="9" fillId="0" borderId="178" xfId="1" applyNumberFormat="1" applyFont="1" applyBorder="1" applyAlignment="1">
      <alignment horizontal="center"/>
    </xf>
    <xf numFmtId="1" fontId="9" fillId="0" borderId="178" xfId="1" applyNumberFormat="1" applyFont="1" applyBorder="1" applyAlignment="1">
      <alignment horizontal="center"/>
    </xf>
    <xf numFmtId="0" fontId="9" fillId="0" borderId="183" xfId="1" applyFont="1" applyBorder="1" applyAlignment="1">
      <alignment horizontal="center"/>
    </xf>
    <xf numFmtId="0" fontId="9" fillId="0" borderId="184" xfId="1" applyFont="1" applyBorder="1" applyAlignment="1">
      <alignment horizontal="center"/>
    </xf>
    <xf numFmtId="0" fontId="9" fillId="0" borderId="174" xfId="1" applyFont="1" applyBorder="1" applyAlignment="1">
      <alignment horizontal="center"/>
    </xf>
    <xf numFmtId="0" fontId="13" fillId="0" borderId="177" xfId="1" applyFont="1" applyBorder="1" applyAlignment="1">
      <alignment horizontal="center"/>
    </xf>
    <xf numFmtId="0" fontId="12" fillId="0" borderId="168" xfId="5" applyFont="1" applyBorder="1" applyAlignment="1">
      <alignment horizontal="left"/>
    </xf>
    <xf numFmtId="0" fontId="40" fillId="0" borderId="0" xfId="0" applyFont="1" applyAlignment="1">
      <alignment vertical="center"/>
    </xf>
    <xf numFmtId="0" fontId="43" fillId="0" borderId="39" xfId="6" applyFont="1" applyBorder="1"/>
    <xf numFmtId="0" fontId="9" fillId="0" borderId="185" xfId="1" applyFont="1" applyBorder="1" applyAlignment="1">
      <alignment horizontal="center"/>
    </xf>
    <xf numFmtId="0" fontId="9" fillId="0" borderId="186" xfId="1" applyFont="1" applyBorder="1" applyAlignment="1">
      <alignment horizontal="center"/>
    </xf>
    <xf numFmtId="0" fontId="9" fillId="0" borderId="187" xfId="1" applyFont="1" applyBorder="1" applyAlignment="1">
      <alignment horizontal="center"/>
    </xf>
    <xf numFmtId="1" fontId="9" fillId="0" borderId="189" xfId="1" applyNumberFormat="1" applyFont="1" applyBorder="1" applyAlignment="1">
      <alignment horizontal="center"/>
    </xf>
    <xf numFmtId="0" fontId="9" fillId="0" borderId="188" xfId="1" applyFont="1" applyBorder="1" applyAlignment="1">
      <alignment horizontal="center"/>
    </xf>
    <xf numFmtId="0" fontId="28" fillId="0" borderId="20" xfId="5" applyFont="1" applyBorder="1"/>
    <xf numFmtId="164" fontId="28" fillId="0" borderId="29" xfId="5" applyNumberFormat="1" applyFont="1" applyBorder="1"/>
    <xf numFmtId="0" fontId="28" fillId="0" borderId="29" xfId="6" applyFont="1" applyBorder="1"/>
    <xf numFmtId="0" fontId="28" fillId="0" borderId="29" xfId="5" applyFont="1" applyBorder="1"/>
    <xf numFmtId="164" fontId="34" fillId="0" borderId="29" xfId="5" applyNumberFormat="1" applyFont="1" applyBorder="1"/>
    <xf numFmtId="0" fontId="34" fillId="0" borderId="29" xfId="5" applyFont="1" applyBorder="1"/>
    <xf numFmtId="164" fontId="28" fillId="0" borderId="39" xfId="5" applyNumberFormat="1" applyFont="1" applyBorder="1"/>
    <xf numFmtId="0" fontId="34" fillId="0" borderId="29" xfId="5" applyFont="1" applyBorder="1" applyAlignment="1">
      <alignment horizontal="left"/>
    </xf>
    <xf numFmtId="0" fontId="34" fillId="0" borderId="29" xfId="7" applyFont="1" applyBorder="1"/>
    <xf numFmtId="0" fontId="28" fillId="0" borderId="29" xfId="5" applyFont="1" applyBorder="1" applyAlignment="1">
      <alignment horizontal="left"/>
    </xf>
    <xf numFmtId="49" fontId="28" fillId="0" borderId="29" xfId="5" applyNumberFormat="1" applyFont="1" applyBorder="1" applyAlignment="1">
      <alignment horizontal="left"/>
    </xf>
    <xf numFmtId="1" fontId="9" fillId="0" borderId="191" xfId="1" applyNumberFormat="1" applyFont="1" applyBorder="1" applyAlignment="1">
      <alignment horizontal="center"/>
    </xf>
    <xf numFmtId="0" fontId="28" fillId="0" borderId="59" xfId="1" applyFont="1" applyBorder="1" applyAlignment="1">
      <alignment horizontal="center"/>
    </xf>
    <xf numFmtId="0" fontId="28" fillId="0" borderId="12" xfId="1" applyFont="1" applyBorder="1" applyAlignment="1">
      <alignment horizontal="center"/>
    </xf>
    <xf numFmtId="0" fontId="45" fillId="0" borderId="116" xfId="0" applyFont="1" applyBorder="1" applyAlignment="1">
      <alignment horizontal="center" vertical="center"/>
    </xf>
    <xf numFmtId="0" fontId="45" fillId="0" borderId="116" xfId="0" applyFont="1" applyBorder="1" applyAlignment="1">
      <alignment horizontal="center"/>
    </xf>
    <xf numFmtId="0" fontId="45" fillId="0" borderId="116" xfId="0" applyFont="1" applyBorder="1"/>
    <xf numFmtId="0" fontId="46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Alignment="1">
      <alignment horizontal="center"/>
    </xf>
    <xf numFmtId="0" fontId="0" fillId="0" borderId="198" xfId="0" applyBorder="1"/>
    <xf numFmtId="0" fontId="32" fillId="0" borderId="197" xfId="0" applyFont="1" applyBorder="1" applyAlignment="1">
      <alignment horizontal="center" vertical="center"/>
    </xf>
    <xf numFmtId="0" fontId="0" fillId="0" borderId="194" xfId="0" applyBorder="1"/>
    <xf numFmtId="0" fontId="32" fillId="0" borderId="194" xfId="0" applyFont="1" applyBorder="1" applyAlignment="1">
      <alignment horizontal="center" vertical="center"/>
    </xf>
    <xf numFmtId="0" fontId="0" fillId="0" borderId="193" xfId="0" applyBorder="1"/>
    <xf numFmtId="0" fontId="0" fillId="0" borderId="199" xfId="0" applyBorder="1"/>
    <xf numFmtId="0" fontId="45" fillId="0" borderId="198" xfId="0" applyFont="1" applyBorder="1" applyAlignment="1">
      <alignment horizontal="center"/>
    </xf>
    <xf numFmtId="0" fontId="45" fillId="0" borderId="200" xfId="0" applyFont="1" applyBorder="1" applyAlignment="1">
      <alignment horizontal="center"/>
    </xf>
    <xf numFmtId="0" fontId="45" fillId="0" borderId="200" xfId="0" applyFont="1" applyBorder="1"/>
    <xf numFmtId="0" fontId="45" fillId="0" borderId="197" xfId="0" applyFont="1" applyBorder="1"/>
    <xf numFmtId="0" fontId="45" fillId="0" borderId="205" xfId="0" applyFont="1" applyBorder="1"/>
    <xf numFmtId="0" fontId="46" fillId="0" borderId="205" xfId="0" applyFont="1" applyBorder="1" applyAlignment="1">
      <alignment horizontal="center"/>
    </xf>
    <xf numFmtId="0" fontId="0" fillId="0" borderId="194" xfId="0" applyBorder="1" applyAlignment="1">
      <alignment horizontal="center"/>
    </xf>
    <xf numFmtId="0" fontId="46" fillId="0" borderId="198" xfId="0" applyFont="1" applyBorder="1"/>
    <xf numFmtId="0" fontId="46" fillId="0" borderId="116" xfId="0" applyFont="1" applyBorder="1" applyAlignment="1">
      <alignment horizontal="center" vertical="center"/>
    </xf>
    <xf numFmtId="0" fontId="45" fillId="0" borderId="197" xfId="0" applyFont="1" applyBorder="1" applyAlignment="1">
      <alignment horizontal="center"/>
    </xf>
    <xf numFmtId="0" fontId="44" fillId="0" borderId="39" xfId="7" applyFont="1" applyBorder="1"/>
    <xf numFmtId="0" fontId="13" fillId="3" borderId="34" xfId="1" applyFont="1" applyFill="1" applyBorder="1" applyAlignment="1">
      <alignment horizontal="center"/>
    </xf>
    <xf numFmtId="0" fontId="28" fillId="0" borderId="129" xfId="0" applyFont="1" applyBorder="1" applyAlignment="1">
      <alignment horizontal="left"/>
    </xf>
    <xf numFmtId="0" fontId="33" fillId="0" borderId="130" xfId="0" applyFont="1" applyBorder="1" applyAlignment="1">
      <alignment horizontal="center"/>
    </xf>
    <xf numFmtId="0" fontId="33" fillId="0" borderId="140" xfId="11" applyFont="1" applyBorder="1" applyAlignment="1">
      <alignment horizontal="center"/>
    </xf>
    <xf numFmtId="0" fontId="46" fillId="0" borderId="116" xfId="0" applyFont="1" applyBorder="1"/>
    <xf numFmtId="0" fontId="46" fillId="0" borderId="116" xfId="0" applyFont="1" applyBorder="1" applyAlignment="1">
      <alignment horizontal="center"/>
    </xf>
    <xf numFmtId="0" fontId="45" fillId="0" borderId="205" xfId="0" applyFont="1" applyBorder="1" applyAlignment="1">
      <alignment horizontal="center"/>
    </xf>
    <xf numFmtId="0" fontId="46" fillId="0" borderId="198" xfId="0" applyFont="1" applyBorder="1" applyAlignment="1">
      <alignment horizontal="center"/>
    </xf>
    <xf numFmtId="0" fontId="28" fillId="0" borderId="39" xfId="5" applyFont="1" applyBorder="1"/>
    <xf numFmtId="0" fontId="34" fillId="0" borderId="12" xfId="1" applyFont="1" applyFill="1" applyBorder="1" applyAlignment="1">
      <alignment horizontal="center"/>
    </xf>
    <xf numFmtId="0" fontId="6" fillId="0" borderId="74" xfId="1" applyFont="1" applyBorder="1" applyAlignment="1">
      <alignment horizontal="center"/>
    </xf>
    <xf numFmtId="0" fontId="6" fillId="0" borderId="75" xfId="1" applyFont="1" applyBorder="1" applyAlignment="1">
      <alignment horizontal="center"/>
    </xf>
    <xf numFmtId="0" fontId="6" fillId="0" borderId="51" xfId="1" applyFont="1" applyBorder="1" applyAlignment="1">
      <alignment horizontal="center"/>
    </xf>
    <xf numFmtId="0" fontId="6" fillId="0" borderId="54" xfId="1" applyFont="1" applyBorder="1" applyAlignment="1">
      <alignment horizontal="center"/>
    </xf>
    <xf numFmtId="0" fontId="27" fillId="0" borderId="4" xfId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81" xfId="1" applyFont="1" applyBorder="1" applyAlignment="1">
      <alignment horizontal="center" vertical="center" wrapText="1"/>
    </xf>
    <xf numFmtId="0" fontId="27" fillId="0" borderId="80" xfId="1" applyFont="1" applyBorder="1" applyAlignment="1">
      <alignment horizontal="center" vertical="center" wrapText="1"/>
    </xf>
    <xf numFmtId="0" fontId="27" fillId="0" borderId="83" xfId="1" applyFont="1" applyBorder="1" applyAlignment="1">
      <alignment horizontal="center" vertical="center" wrapText="1"/>
    </xf>
    <xf numFmtId="0" fontId="27" fillId="0" borderId="81" xfId="1" applyFont="1" applyBorder="1" applyAlignment="1">
      <alignment horizontal="center" vertical="center" shrinkToFit="1"/>
    </xf>
    <xf numFmtId="0" fontId="27" fillId="0" borderId="80" xfId="1" applyFont="1" applyBorder="1" applyAlignment="1">
      <alignment horizontal="center" vertical="center" shrinkToFit="1"/>
    </xf>
    <xf numFmtId="0" fontId="27" fillId="0" borderId="83" xfId="1" applyFont="1" applyBorder="1" applyAlignment="1">
      <alignment horizontal="center" vertical="center" shrinkToFit="1"/>
    </xf>
    <xf numFmtId="0" fontId="27" fillId="0" borderId="80" xfId="1" applyFont="1" applyBorder="1" applyAlignment="1">
      <alignment horizontal="center" vertical="center"/>
    </xf>
    <xf numFmtId="0" fontId="27" fillId="0" borderId="83" xfId="1" applyFont="1" applyBorder="1" applyAlignment="1">
      <alignment horizontal="center" vertical="center"/>
    </xf>
    <xf numFmtId="0" fontId="27" fillId="0" borderId="81" xfId="1" applyFont="1" applyBorder="1" applyAlignment="1">
      <alignment horizontal="center" vertical="center" wrapText="1" shrinkToFit="1"/>
    </xf>
    <xf numFmtId="0" fontId="27" fillId="0" borderId="81" xfId="1" applyFont="1" applyBorder="1" applyAlignment="1">
      <alignment horizontal="center" vertical="center"/>
    </xf>
    <xf numFmtId="0" fontId="27" fillId="0" borderId="81" xfId="5" applyFont="1" applyBorder="1" applyAlignment="1">
      <alignment horizontal="center" vertical="center" wrapText="1"/>
    </xf>
    <xf numFmtId="0" fontId="27" fillId="0" borderId="80" xfId="5" applyFont="1" applyBorder="1" applyAlignment="1">
      <alignment horizontal="center" vertical="center" wrapText="1"/>
    </xf>
    <xf numFmtId="0" fontId="27" fillId="0" borderId="83" xfId="5" applyFont="1" applyBorder="1" applyAlignment="1">
      <alignment horizontal="center" vertical="center" wrapText="1"/>
    </xf>
    <xf numFmtId="0" fontId="27" fillId="0" borderId="190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27" fillId="2" borderId="102" xfId="1" applyFont="1" applyFill="1" applyBorder="1" applyAlignment="1">
      <alignment horizontal="center" vertical="center" wrapText="1"/>
    </xf>
    <xf numFmtId="0" fontId="27" fillId="2" borderId="103" xfId="1" applyFont="1" applyFill="1" applyBorder="1" applyAlignment="1">
      <alignment horizontal="center" vertical="center" wrapText="1"/>
    </xf>
    <xf numFmtId="0" fontId="27" fillId="2" borderId="104" xfId="1" applyFont="1" applyFill="1" applyBorder="1" applyAlignment="1">
      <alignment horizontal="center" vertical="center" wrapText="1"/>
    </xf>
    <xf numFmtId="0" fontId="27" fillId="2" borderId="108" xfId="1" applyFont="1" applyFill="1" applyBorder="1" applyAlignment="1">
      <alignment horizontal="center" vertical="center" wrapText="1"/>
    </xf>
    <xf numFmtId="0" fontId="27" fillId="2" borderId="109" xfId="1" applyFont="1" applyFill="1" applyBorder="1" applyAlignment="1">
      <alignment horizontal="center" vertical="center" wrapText="1"/>
    </xf>
    <xf numFmtId="0" fontId="27" fillId="2" borderId="110" xfId="1" applyFont="1" applyFill="1" applyBorder="1" applyAlignment="1">
      <alignment horizontal="center" vertical="center" wrapText="1"/>
    </xf>
    <xf numFmtId="0" fontId="27" fillId="2" borderId="13" xfId="1" applyFont="1" applyFill="1" applyBorder="1" applyAlignment="1">
      <alignment horizontal="center" vertical="center" wrapText="1"/>
    </xf>
    <xf numFmtId="0" fontId="27" fillId="2" borderId="26" xfId="1" applyFont="1" applyFill="1" applyBorder="1" applyAlignment="1">
      <alignment horizontal="center" vertical="center" wrapText="1"/>
    </xf>
    <xf numFmtId="0" fontId="27" fillId="2" borderId="84" xfId="1" applyFont="1" applyFill="1" applyBorder="1" applyAlignment="1">
      <alignment horizontal="center" vertical="center" wrapText="1"/>
    </xf>
    <xf numFmtId="0" fontId="27" fillId="2" borderId="95" xfId="1" applyFont="1" applyFill="1" applyBorder="1" applyAlignment="1">
      <alignment horizontal="center" vertical="center" wrapText="1"/>
    </xf>
    <xf numFmtId="0" fontId="27" fillId="2" borderId="0" xfId="1" applyFont="1" applyFill="1" applyAlignment="1">
      <alignment horizontal="center" vertical="center" wrapText="1"/>
    </xf>
    <xf numFmtId="0" fontId="27" fillId="2" borderId="96" xfId="1" applyFont="1" applyFill="1" applyBorder="1" applyAlignment="1">
      <alignment horizontal="center" vertical="center" wrapText="1"/>
    </xf>
    <xf numFmtId="0" fontId="27" fillId="2" borderId="82" xfId="1" applyFont="1" applyFill="1" applyBorder="1" applyAlignment="1">
      <alignment horizontal="center" vertical="center" wrapText="1"/>
    </xf>
    <xf numFmtId="0" fontId="27" fillId="2" borderId="68" xfId="1" applyFont="1" applyFill="1" applyBorder="1" applyAlignment="1">
      <alignment horizontal="center" vertical="center" wrapText="1"/>
    </xf>
    <xf numFmtId="0" fontId="27" fillId="2" borderId="91" xfId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8" fillId="0" borderId="146" xfId="0" applyFont="1" applyBorder="1" applyAlignment="1">
      <alignment horizontal="center"/>
    </xf>
    <xf numFmtId="0" fontId="28" fillId="0" borderId="109" xfId="0" applyFont="1" applyBorder="1" applyAlignment="1">
      <alignment horizontal="center"/>
    </xf>
    <xf numFmtId="0" fontId="28" fillId="0" borderId="149" xfId="0" applyFont="1" applyBorder="1" applyAlignment="1">
      <alignment horizontal="center"/>
    </xf>
    <xf numFmtId="0" fontId="39" fillId="0" borderId="146" xfId="0" applyFont="1" applyBorder="1" applyAlignment="1">
      <alignment horizontal="center"/>
    </xf>
    <xf numFmtId="0" fontId="39" fillId="0" borderId="109" xfId="0" applyFont="1" applyBorder="1" applyAlignment="1">
      <alignment horizontal="center"/>
    </xf>
    <xf numFmtId="0" fontId="39" fillId="0" borderId="119" xfId="0" applyFont="1" applyBorder="1" applyAlignment="1">
      <alignment horizontal="center"/>
    </xf>
    <xf numFmtId="0" fontId="39" fillId="0" borderId="120" xfId="0" applyFont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39" fillId="0" borderId="103" xfId="0" applyFont="1" applyBorder="1" applyAlignment="1">
      <alignment horizontal="center"/>
    </xf>
    <xf numFmtId="0" fontId="39" fillId="0" borderId="149" xfId="0" applyFont="1" applyBorder="1" applyAlignment="1">
      <alignment horizontal="center"/>
    </xf>
    <xf numFmtId="0" fontId="22" fillId="0" borderId="68" xfId="1" applyFont="1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46" fillId="0" borderId="117" xfId="0" applyFont="1" applyBorder="1" applyAlignment="1">
      <alignment horizontal="center"/>
    </xf>
    <xf numFmtId="0" fontId="46" fillId="0" borderId="118" xfId="0" applyFont="1" applyBorder="1" applyAlignment="1">
      <alignment horizontal="center"/>
    </xf>
    <xf numFmtId="0" fontId="45" fillId="0" borderId="117" xfId="0" applyFont="1" applyBorder="1" applyAlignment="1">
      <alignment horizontal="center"/>
    </xf>
    <xf numFmtId="0" fontId="45" fillId="0" borderId="118" xfId="0" applyFont="1" applyBorder="1" applyAlignment="1">
      <alignment horizontal="center"/>
    </xf>
    <xf numFmtId="0" fontId="47" fillId="0" borderId="116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shrinkToFit="1"/>
    </xf>
    <xf numFmtId="0" fontId="46" fillId="0" borderId="118" xfId="0" applyFont="1" applyBorder="1" applyAlignment="1">
      <alignment horizontal="center" shrinkToFit="1"/>
    </xf>
    <xf numFmtId="0" fontId="48" fillId="0" borderId="117" xfId="0" applyFont="1" applyBorder="1" applyAlignment="1">
      <alignment horizontal="center" vertical="center" wrapText="1"/>
    </xf>
    <xf numFmtId="0" fontId="48" fillId="0" borderId="118" xfId="0" applyFont="1" applyBorder="1" applyAlignment="1">
      <alignment horizontal="center" vertical="center" wrapText="1"/>
    </xf>
    <xf numFmtId="0" fontId="48" fillId="0" borderId="117" xfId="0" applyFont="1" applyBorder="1" applyAlignment="1">
      <alignment horizontal="center" vertical="center"/>
    </xf>
    <xf numFmtId="0" fontId="48" fillId="0" borderId="118" xfId="0" applyFont="1" applyBorder="1" applyAlignment="1">
      <alignment horizontal="center" vertical="center"/>
    </xf>
    <xf numFmtId="0" fontId="45" fillId="0" borderId="199" xfId="0" applyFont="1" applyBorder="1" applyAlignment="1">
      <alignment horizontal="center"/>
    </xf>
    <xf numFmtId="0" fontId="45" fillId="0" borderId="192" xfId="0" applyFont="1" applyBorder="1" applyAlignment="1">
      <alignment horizontal="center"/>
    </xf>
    <xf numFmtId="0" fontId="46" fillId="0" borderId="204" xfId="0" applyFont="1" applyBorder="1" applyAlignment="1">
      <alignment horizontal="center"/>
    </xf>
    <xf numFmtId="0" fontId="46" fillId="0" borderId="203" xfId="0" applyFont="1" applyBorder="1" applyAlignment="1">
      <alignment horizontal="center"/>
    </xf>
    <xf numFmtId="0" fontId="45" fillId="0" borderId="204" xfId="0" applyFont="1" applyBorder="1" applyAlignment="1">
      <alignment horizontal="center"/>
    </xf>
    <xf numFmtId="0" fontId="45" fillId="0" borderId="203" xfId="0" applyFont="1" applyBorder="1" applyAlignment="1">
      <alignment horizontal="center"/>
    </xf>
    <xf numFmtId="0" fontId="27" fillId="0" borderId="116" xfId="0" applyFont="1" applyBorder="1" applyAlignment="1">
      <alignment horizontal="center" vertical="center"/>
    </xf>
    <xf numFmtId="0" fontId="45" fillId="0" borderId="201" xfId="0" applyFont="1" applyBorder="1" applyAlignment="1">
      <alignment horizontal="center"/>
    </xf>
    <xf numFmtId="0" fontId="45" fillId="0" borderId="202" xfId="0" applyFont="1" applyBorder="1" applyAlignment="1">
      <alignment horizontal="center"/>
    </xf>
    <xf numFmtId="0" fontId="48" fillId="0" borderId="195" xfId="0" applyFont="1" applyBorder="1" applyAlignment="1">
      <alignment horizontal="center" vertical="center"/>
    </xf>
    <xf numFmtId="0" fontId="48" fillId="0" borderId="196" xfId="0" applyFont="1" applyBorder="1" applyAlignment="1">
      <alignment horizontal="center" vertical="center"/>
    </xf>
    <xf numFmtId="0" fontId="45" fillId="0" borderId="119" xfId="0" applyFont="1" applyBorder="1" applyAlignment="1">
      <alignment horizontal="center" vertical="center"/>
    </xf>
    <xf numFmtId="0" fontId="45" fillId="0" borderId="120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9" fillId="0" borderId="119" xfId="0" applyFont="1" applyBorder="1" applyAlignment="1">
      <alignment horizontal="center" vertical="center"/>
    </xf>
    <xf numFmtId="0" fontId="49" fillId="0" borderId="120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 wrapText="1"/>
    </xf>
    <xf numFmtId="0" fontId="46" fillId="0" borderId="118" xfId="0" applyFont="1" applyBorder="1" applyAlignment="1">
      <alignment horizontal="center" vertical="center" wrapText="1"/>
    </xf>
    <xf numFmtId="0" fontId="45" fillId="0" borderId="117" xfId="0" applyFont="1" applyBorder="1" applyAlignment="1">
      <alignment horizontal="center" vertical="center" wrapText="1"/>
    </xf>
    <xf numFmtId="0" fontId="45" fillId="0" borderId="118" xfId="0" applyFont="1" applyBorder="1" applyAlignment="1">
      <alignment horizontal="center" vertical="center" wrapText="1"/>
    </xf>
    <xf numFmtId="0" fontId="45" fillId="0" borderId="117" xfId="0" applyFont="1" applyBorder="1" applyAlignment="1">
      <alignment horizontal="center" vertical="center"/>
    </xf>
    <xf numFmtId="0" fontId="45" fillId="0" borderId="118" xfId="0" applyFont="1" applyBorder="1" applyAlignment="1">
      <alignment horizontal="center" vertical="center"/>
    </xf>
    <xf numFmtId="0" fontId="46" fillId="0" borderId="193" xfId="0" applyFont="1" applyBorder="1" applyAlignment="1">
      <alignment horizontal="center" shrinkToFit="1"/>
    </xf>
    <xf numFmtId="0" fontId="46" fillId="0" borderId="192" xfId="0" applyFont="1" applyBorder="1" applyAlignment="1">
      <alignment horizontal="center" shrinkToFit="1"/>
    </xf>
    <xf numFmtId="0" fontId="48" fillId="0" borderId="116" xfId="0" applyFont="1" applyBorder="1" applyAlignment="1">
      <alignment horizontal="center" vertical="center" wrapText="1"/>
    </xf>
    <xf numFmtId="0" fontId="48" fillId="0" borderId="116" xfId="0" applyFont="1" applyBorder="1" applyAlignment="1">
      <alignment horizontal="center" vertical="center"/>
    </xf>
    <xf numFmtId="0" fontId="48" fillId="0" borderId="119" xfId="0" applyFont="1" applyBorder="1" applyAlignment="1">
      <alignment horizontal="center" vertical="center"/>
    </xf>
    <xf numFmtId="0" fontId="48" fillId="0" borderId="120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0" borderId="150" xfId="0" applyFont="1" applyBorder="1" applyAlignment="1">
      <alignment horizontal="center"/>
    </xf>
    <xf numFmtId="0" fontId="46" fillId="0" borderId="195" xfId="0" applyFont="1" applyBorder="1" applyAlignment="1">
      <alignment horizontal="center" vertical="center"/>
    </xf>
    <xf numFmtId="0" fontId="46" fillId="0" borderId="196" xfId="0" applyFont="1" applyBorder="1" applyAlignment="1">
      <alignment horizontal="center" vertical="center"/>
    </xf>
    <xf numFmtId="0" fontId="46" fillId="0" borderId="195" xfId="0" applyFont="1" applyBorder="1" applyAlignment="1">
      <alignment horizontal="center" vertical="center" wrapText="1"/>
    </xf>
    <xf numFmtId="0" fontId="46" fillId="0" borderId="196" xfId="0" applyFont="1" applyBorder="1" applyAlignment="1">
      <alignment horizontal="center" vertical="center" wrapText="1"/>
    </xf>
    <xf numFmtId="0" fontId="46" fillId="0" borderId="119" xfId="0" applyFont="1" applyBorder="1" applyAlignment="1">
      <alignment horizontal="center" vertical="center"/>
    </xf>
    <xf numFmtId="0" fontId="46" fillId="0" borderId="120" xfId="0" applyFont="1" applyBorder="1" applyAlignment="1">
      <alignment horizontal="center" vertical="center"/>
    </xf>
    <xf numFmtId="0" fontId="45" fillId="0" borderId="193" xfId="0" applyFont="1" applyBorder="1" applyAlignment="1">
      <alignment horizontal="center"/>
    </xf>
  </cellXfs>
  <cellStyles count="12">
    <cellStyle name="Hypertextový odkaz_Kuž.2008" xfId="10"/>
    <cellStyle name="normální" xfId="0" builtinId="0"/>
    <cellStyle name="normální 2" xfId="1"/>
    <cellStyle name="normální 2 2" xfId="2"/>
    <cellStyle name="normální 3" xfId="3"/>
    <cellStyle name="normální 4" xfId="4"/>
    <cellStyle name="Normální 5" xfId="8"/>
    <cellStyle name="normální 6" xfId="9"/>
    <cellStyle name="normální_Kuž.2008 2" xfId="6"/>
    <cellStyle name="normální_Kuž.2008 2_výsledky1 2" xfId="5"/>
    <cellStyle name="normální_kuž.2009-soupiska" xfId="11"/>
    <cellStyle name="normální_výsledky" xfId="7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X33"/>
  <sheetViews>
    <sheetView tabSelected="1" workbookViewId="0">
      <selection activeCell="O14" sqref="O14"/>
    </sheetView>
  </sheetViews>
  <sheetFormatPr defaultRowHeight="12.75"/>
  <cols>
    <col min="1" max="1" width="3.5703125" style="8" customWidth="1"/>
    <col min="2" max="2" width="19.85546875" style="3" customWidth="1"/>
    <col min="3" max="5" width="4.7109375" style="8" customWidth="1"/>
    <col min="6" max="6" width="6.5703125" style="8" customWidth="1"/>
    <col min="7" max="7" width="6.42578125" style="8" customWidth="1"/>
    <col min="8" max="8" width="6.28515625" style="8" customWidth="1"/>
    <col min="9" max="13" width="6.140625" style="8" customWidth="1"/>
    <col min="14" max="14" width="6.42578125" style="8" customWidth="1"/>
    <col min="15" max="15" width="6.140625" style="8" customWidth="1"/>
    <col min="16" max="16" width="7.28515625" style="8" customWidth="1"/>
    <col min="17" max="17" width="8" style="8" customWidth="1"/>
    <col min="18" max="18" width="5.7109375" style="8" customWidth="1"/>
    <col min="19" max="19" width="6.7109375" style="8" customWidth="1"/>
    <col min="20" max="20" width="4.5703125" style="8" bestFit="1" customWidth="1"/>
    <col min="21" max="21" width="4.28515625" style="8" customWidth="1"/>
    <col min="22" max="22" width="5.5703125" style="3" customWidth="1"/>
    <col min="23" max="23" width="3.7109375" style="3" customWidth="1"/>
    <col min="24" max="34" width="3.85546875" style="3" customWidth="1"/>
    <col min="35" max="257" width="9.140625" style="3"/>
    <col min="258" max="258" width="3.5703125" style="3" customWidth="1"/>
    <col min="259" max="259" width="18.7109375" style="3" customWidth="1"/>
    <col min="260" max="260" width="5.42578125" style="3" customWidth="1"/>
    <col min="261" max="261" width="4.140625" style="3" customWidth="1"/>
    <col min="262" max="262" width="4.7109375" style="3" customWidth="1"/>
    <col min="263" max="263" width="7.140625" style="3" customWidth="1"/>
    <col min="264" max="264" width="6.42578125" style="3" customWidth="1"/>
    <col min="265" max="266" width="5.7109375" style="3" customWidth="1"/>
    <col min="267" max="268" width="6.140625" style="3" customWidth="1"/>
    <col min="269" max="269" width="5.7109375" style="3" customWidth="1"/>
    <col min="270" max="270" width="6.140625" style="3" customWidth="1"/>
    <col min="271" max="271" width="6.42578125" style="3" customWidth="1"/>
    <col min="272" max="272" width="5.42578125" style="3" customWidth="1"/>
    <col min="273" max="273" width="6.140625" style="3" customWidth="1"/>
    <col min="274" max="274" width="7.28515625" style="3" customWidth="1"/>
    <col min="275" max="275" width="8" style="3" customWidth="1"/>
    <col min="276" max="276" width="8.42578125" style="3" customWidth="1"/>
    <col min="277" max="277" width="4.85546875" style="3" customWidth="1"/>
    <col min="278" max="278" width="5.5703125" style="3" customWidth="1"/>
    <col min="279" max="279" width="3.7109375" style="3" customWidth="1"/>
    <col min="280" max="290" width="3.85546875" style="3" customWidth="1"/>
    <col min="291" max="513" width="9.140625" style="3"/>
    <col min="514" max="514" width="3.5703125" style="3" customWidth="1"/>
    <col min="515" max="515" width="18.7109375" style="3" customWidth="1"/>
    <col min="516" max="516" width="5.42578125" style="3" customWidth="1"/>
    <col min="517" max="517" width="4.140625" style="3" customWidth="1"/>
    <col min="518" max="518" width="4.7109375" style="3" customWidth="1"/>
    <col min="519" max="519" width="7.140625" style="3" customWidth="1"/>
    <col min="520" max="520" width="6.42578125" style="3" customWidth="1"/>
    <col min="521" max="522" width="5.7109375" style="3" customWidth="1"/>
    <col min="523" max="524" width="6.140625" style="3" customWidth="1"/>
    <col min="525" max="525" width="5.7109375" style="3" customWidth="1"/>
    <col min="526" max="526" width="6.140625" style="3" customWidth="1"/>
    <col min="527" max="527" width="6.42578125" style="3" customWidth="1"/>
    <col min="528" max="528" width="5.42578125" style="3" customWidth="1"/>
    <col min="529" max="529" width="6.140625" style="3" customWidth="1"/>
    <col min="530" max="530" width="7.28515625" style="3" customWidth="1"/>
    <col min="531" max="531" width="8" style="3" customWidth="1"/>
    <col min="532" max="532" width="8.42578125" style="3" customWidth="1"/>
    <col min="533" max="533" width="4.85546875" style="3" customWidth="1"/>
    <col min="534" max="534" width="5.5703125" style="3" customWidth="1"/>
    <col min="535" max="535" width="3.7109375" style="3" customWidth="1"/>
    <col min="536" max="546" width="3.85546875" style="3" customWidth="1"/>
    <col min="547" max="769" width="9.140625" style="3"/>
    <col min="770" max="770" width="3.5703125" style="3" customWidth="1"/>
    <col min="771" max="771" width="18.7109375" style="3" customWidth="1"/>
    <col min="772" max="772" width="5.42578125" style="3" customWidth="1"/>
    <col min="773" max="773" width="4.140625" style="3" customWidth="1"/>
    <col min="774" max="774" width="4.7109375" style="3" customWidth="1"/>
    <col min="775" max="775" width="7.140625" style="3" customWidth="1"/>
    <col min="776" max="776" width="6.42578125" style="3" customWidth="1"/>
    <col min="777" max="778" width="5.7109375" style="3" customWidth="1"/>
    <col min="779" max="780" width="6.140625" style="3" customWidth="1"/>
    <col min="781" max="781" width="5.7109375" style="3" customWidth="1"/>
    <col min="782" max="782" width="6.140625" style="3" customWidth="1"/>
    <col min="783" max="783" width="6.42578125" style="3" customWidth="1"/>
    <col min="784" max="784" width="5.42578125" style="3" customWidth="1"/>
    <col min="785" max="785" width="6.140625" style="3" customWidth="1"/>
    <col min="786" max="786" width="7.28515625" style="3" customWidth="1"/>
    <col min="787" max="787" width="8" style="3" customWidth="1"/>
    <col min="788" max="788" width="8.42578125" style="3" customWidth="1"/>
    <col min="789" max="789" width="4.85546875" style="3" customWidth="1"/>
    <col min="790" max="790" width="5.5703125" style="3" customWidth="1"/>
    <col min="791" max="791" width="3.7109375" style="3" customWidth="1"/>
    <col min="792" max="802" width="3.85546875" style="3" customWidth="1"/>
    <col min="803" max="1025" width="9.140625" style="3"/>
    <col min="1026" max="1026" width="3.5703125" style="3" customWidth="1"/>
    <col min="1027" max="1027" width="18.7109375" style="3" customWidth="1"/>
    <col min="1028" max="1028" width="5.42578125" style="3" customWidth="1"/>
    <col min="1029" max="1029" width="4.140625" style="3" customWidth="1"/>
    <col min="1030" max="1030" width="4.7109375" style="3" customWidth="1"/>
    <col min="1031" max="1031" width="7.140625" style="3" customWidth="1"/>
    <col min="1032" max="1032" width="6.42578125" style="3" customWidth="1"/>
    <col min="1033" max="1034" width="5.7109375" style="3" customWidth="1"/>
    <col min="1035" max="1036" width="6.140625" style="3" customWidth="1"/>
    <col min="1037" max="1037" width="5.7109375" style="3" customWidth="1"/>
    <col min="1038" max="1038" width="6.140625" style="3" customWidth="1"/>
    <col min="1039" max="1039" width="6.42578125" style="3" customWidth="1"/>
    <col min="1040" max="1040" width="5.42578125" style="3" customWidth="1"/>
    <col min="1041" max="1041" width="6.140625" style="3" customWidth="1"/>
    <col min="1042" max="1042" width="7.28515625" style="3" customWidth="1"/>
    <col min="1043" max="1043" width="8" style="3" customWidth="1"/>
    <col min="1044" max="1044" width="8.42578125" style="3" customWidth="1"/>
    <col min="1045" max="1045" width="4.85546875" style="3" customWidth="1"/>
    <col min="1046" max="1046" width="5.5703125" style="3" customWidth="1"/>
    <col min="1047" max="1047" width="3.7109375" style="3" customWidth="1"/>
    <col min="1048" max="1058" width="3.85546875" style="3" customWidth="1"/>
    <col min="1059" max="1281" width="9.140625" style="3"/>
    <col min="1282" max="1282" width="3.5703125" style="3" customWidth="1"/>
    <col min="1283" max="1283" width="18.7109375" style="3" customWidth="1"/>
    <col min="1284" max="1284" width="5.42578125" style="3" customWidth="1"/>
    <col min="1285" max="1285" width="4.140625" style="3" customWidth="1"/>
    <col min="1286" max="1286" width="4.7109375" style="3" customWidth="1"/>
    <col min="1287" max="1287" width="7.140625" style="3" customWidth="1"/>
    <col min="1288" max="1288" width="6.42578125" style="3" customWidth="1"/>
    <col min="1289" max="1290" width="5.7109375" style="3" customWidth="1"/>
    <col min="1291" max="1292" width="6.140625" style="3" customWidth="1"/>
    <col min="1293" max="1293" width="5.7109375" style="3" customWidth="1"/>
    <col min="1294" max="1294" width="6.140625" style="3" customWidth="1"/>
    <col min="1295" max="1295" width="6.42578125" style="3" customWidth="1"/>
    <col min="1296" max="1296" width="5.42578125" style="3" customWidth="1"/>
    <col min="1297" max="1297" width="6.140625" style="3" customWidth="1"/>
    <col min="1298" max="1298" width="7.28515625" style="3" customWidth="1"/>
    <col min="1299" max="1299" width="8" style="3" customWidth="1"/>
    <col min="1300" max="1300" width="8.42578125" style="3" customWidth="1"/>
    <col min="1301" max="1301" width="4.85546875" style="3" customWidth="1"/>
    <col min="1302" max="1302" width="5.5703125" style="3" customWidth="1"/>
    <col min="1303" max="1303" width="3.7109375" style="3" customWidth="1"/>
    <col min="1304" max="1314" width="3.85546875" style="3" customWidth="1"/>
    <col min="1315" max="1537" width="9.140625" style="3"/>
    <col min="1538" max="1538" width="3.5703125" style="3" customWidth="1"/>
    <col min="1539" max="1539" width="18.7109375" style="3" customWidth="1"/>
    <col min="1540" max="1540" width="5.42578125" style="3" customWidth="1"/>
    <col min="1541" max="1541" width="4.140625" style="3" customWidth="1"/>
    <col min="1542" max="1542" width="4.7109375" style="3" customWidth="1"/>
    <col min="1543" max="1543" width="7.140625" style="3" customWidth="1"/>
    <col min="1544" max="1544" width="6.42578125" style="3" customWidth="1"/>
    <col min="1545" max="1546" width="5.7109375" style="3" customWidth="1"/>
    <col min="1547" max="1548" width="6.140625" style="3" customWidth="1"/>
    <col min="1549" max="1549" width="5.7109375" style="3" customWidth="1"/>
    <col min="1550" max="1550" width="6.140625" style="3" customWidth="1"/>
    <col min="1551" max="1551" width="6.42578125" style="3" customWidth="1"/>
    <col min="1552" max="1552" width="5.42578125" style="3" customWidth="1"/>
    <col min="1553" max="1553" width="6.140625" style="3" customWidth="1"/>
    <col min="1554" max="1554" width="7.28515625" style="3" customWidth="1"/>
    <col min="1555" max="1555" width="8" style="3" customWidth="1"/>
    <col min="1556" max="1556" width="8.42578125" style="3" customWidth="1"/>
    <col min="1557" max="1557" width="4.85546875" style="3" customWidth="1"/>
    <col min="1558" max="1558" width="5.5703125" style="3" customWidth="1"/>
    <col min="1559" max="1559" width="3.7109375" style="3" customWidth="1"/>
    <col min="1560" max="1570" width="3.85546875" style="3" customWidth="1"/>
    <col min="1571" max="1793" width="9.140625" style="3"/>
    <col min="1794" max="1794" width="3.5703125" style="3" customWidth="1"/>
    <col min="1795" max="1795" width="18.7109375" style="3" customWidth="1"/>
    <col min="1796" max="1796" width="5.42578125" style="3" customWidth="1"/>
    <col min="1797" max="1797" width="4.140625" style="3" customWidth="1"/>
    <col min="1798" max="1798" width="4.7109375" style="3" customWidth="1"/>
    <col min="1799" max="1799" width="7.140625" style="3" customWidth="1"/>
    <col min="1800" max="1800" width="6.42578125" style="3" customWidth="1"/>
    <col min="1801" max="1802" width="5.7109375" style="3" customWidth="1"/>
    <col min="1803" max="1804" width="6.140625" style="3" customWidth="1"/>
    <col min="1805" max="1805" width="5.7109375" style="3" customWidth="1"/>
    <col min="1806" max="1806" width="6.140625" style="3" customWidth="1"/>
    <col min="1807" max="1807" width="6.42578125" style="3" customWidth="1"/>
    <col min="1808" max="1808" width="5.42578125" style="3" customWidth="1"/>
    <col min="1809" max="1809" width="6.140625" style="3" customWidth="1"/>
    <col min="1810" max="1810" width="7.28515625" style="3" customWidth="1"/>
    <col min="1811" max="1811" width="8" style="3" customWidth="1"/>
    <col min="1812" max="1812" width="8.42578125" style="3" customWidth="1"/>
    <col min="1813" max="1813" width="4.85546875" style="3" customWidth="1"/>
    <col min="1814" max="1814" width="5.5703125" style="3" customWidth="1"/>
    <col min="1815" max="1815" width="3.7109375" style="3" customWidth="1"/>
    <col min="1816" max="1826" width="3.85546875" style="3" customWidth="1"/>
    <col min="1827" max="2049" width="9.140625" style="3"/>
    <col min="2050" max="2050" width="3.5703125" style="3" customWidth="1"/>
    <col min="2051" max="2051" width="18.7109375" style="3" customWidth="1"/>
    <col min="2052" max="2052" width="5.42578125" style="3" customWidth="1"/>
    <col min="2053" max="2053" width="4.140625" style="3" customWidth="1"/>
    <col min="2054" max="2054" width="4.7109375" style="3" customWidth="1"/>
    <col min="2055" max="2055" width="7.140625" style="3" customWidth="1"/>
    <col min="2056" max="2056" width="6.42578125" style="3" customWidth="1"/>
    <col min="2057" max="2058" width="5.7109375" style="3" customWidth="1"/>
    <col min="2059" max="2060" width="6.140625" style="3" customWidth="1"/>
    <col min="2061" max="2061" width="5.7109375" style="3" customWidth="1"/>
    <col min="2062" max="2062" width="6.140625" style="3" customWidth="1"/>
    <col min="2063" max="2063" width="6.42578125" style="3" customWidth="1"/>
    <col min="2064" max="2064" width="5.42578125" style="3" customWidth="1"/>
    <col min="2065" max="2065" width="6.140625" style="3" customWidth="1"/>
    <col min="2066" max="2066" width="7.28515625" style="3" customWidth="1"/>
    <col min="2067" max="2067" width="8" style="3" customWidth="1"/>
    <col min="2068" max="2068" width="8.42578125" style="3" customWidth="1"/>
    <col min="2069" max="2069" width="4.85546875" style="3" customWidth="1"/>
    <col min="2070" max="2070" width="5.5703125" style="3" customWidth="1"/>
    <col min="2071" max="2071" width="3.7109375" style="3" customWidth="1"/>
    <col min="2072" max="2082" width="3.85546875" style="3" customWidth="1"/>
    <col min="2083" max="2305" width="9.140625" style="3"/>
    <col min="2306" max="2306" width="3.5703125" style="3" customWidth="1"/>
    <col min="2307" max="2307" width="18.7109375" style="3" customWidth="1"/>
    <col min="2308" max="2308" width="5.42578125" style="3" customWidth="1"/>
    <col min="2309" max="2309" width="4.140625" style="3" customWidth="1"/>
    <col min="2310" max="2310" width="4.7109375" style="3" customWidth="1"/>
    <col min="2311" max="2311" width="7.140625" style="3" customWidth="1"/>
    <col min="2312" max="2312" width="6.42578125" style="3" customWidth="1"/>
    <col min="2313" max="2314" width="5.7109375" style="3" customWidth="1"/>
    <col min="2315" max="2316" width="6.140625" style="3" customWidth="1"/>
    <col min="2317" max="2317" width="5.7109375" style="3" customWidth="1"/>
    <col min="2318" max="2318" width="6.140625" style="3" customWidth="1"/>
    <col min="2319" max="2319" width="6.42578125" style="3" customWidth="1"/>
    <col min="2320" max="2320" width="5.42578125" style="3" customWidth="1"/>
    <col min="2321" max="2321" width="6.140625" style="3" customWidth="1"/>
    <col min="2322" max="2322" width="7.28515625" style="3" customWidth="1"/>
    <col min="2323" max="2323" width="8" style="3" customWidth="1"/>
    <col min="2324" max="2324" width="8.42578125" style="3" customWidth="1"/>
    <col min="2325" max="2325" width="4.85546875" style="3" customWidth="1"/>
    <col min="2326" max="2326" width="5.5703125" style="3" customWidth="1"/>
    <col min="2327" max="2327" width="3.7109375" style="3" customWidth="1"/>
    <col min="2328" max="2338" width="3.85546875" style="3" customWidth="1"/>
    <col min="2339" max="2561" width="9.140625" style="3"/>
    <col min="2562" max="2562" width="3.5703125" style="3" customWidth="1"/>
    <col min="2563" max="2563" width="18.7109375" style="3" customWidth="1"/>
    <col min="2564" max="2564" width="5.42578125" style="3" customWidth="1"/>
    <col min="2565" max="2565" width="4.140625" style="3" customWidth="1"/>
    <col min="2566" max="2566" width="4.7109375" style="3" customWidth="1"/>
    <col min="2567" max="2567" width="7.140625" style="3" customWidth="1"/>
    <col min="2568" max="2568" width="6.42578125" style="3" customWidth="1"/>
    <col min="2569" max="2570" width="5.7109375" style="3" customWidth="1"/>
    <col min="2571" max="2572" width="6.140625" style="3" customWidth="1"/>
    <col min="2573" max="2573" width="5.7109375" style="3" customWidth="1"/>
    <col min="2574" max="2574" width="6.140625" style="3" customWidth="1"/>
    <col min="2575" max="2575" width="6.42578125" style="3" customWidth="1"/>
    <col min="2576" max="2576" width="5.42578125" style="3" customWidth="1"/>
    <col min="2577" max="2577" width="6.140625" style="3" customWidth="1"/>
    <col min="2578" max="2578" width="7.28515625" style="3" customWidth="1"/>
    <col min="2579" max="2579" width="8" style="3" customWidth="1"/>
    <col min="2580" max="2580" width="8.42578125" style="3" customWidth="1"/>
    <col min="2581" max="2581" width="4.85546875" style="3" customWidth="1"/>
    <col min="2582" max="2582" width="5.5703125" style="3" customWidth="1"/>
    <col min="2583" max="2583" width="3.7109375" style="3" customWidth="1"/>
    <col min="2584" max="2594" width="3.85546875" style="3" customWidth="1"/>
    <col min="2595" max="2817" width="9.140625" style="3"/>
    <col min="2818" max="2818" width="3.5703125" style="3" customWidth="1"/>
    <col min="2819" max="2819" width="18.7109375" style="3" customWidth="1"/>
    <col min="2820" max="2820" width="5.42578125" style="3" customWidth="1"/>
    <col min="2821" max="2821" width="4.140625" style="3" customWidth="1"/>
    <col min="2822" max="2822" width="4.7109375" style="3" customWidth="1"/>
    <col min="2823" max="2823" width="7.140625" style="3" customWidth="1"/>
    <col min="2824" max="2824" width="6.42578125" style="3" customWidth="1"/>
    <col min="2825" max="2826" width="5.7109375" style="3" customWidth="1"/>
    <col min="2827" max="2828" width="6.140625" style="3" customWidth="1"/>
    <col min="2829" max="2829" width="5.7109375" style="3" customWidth="1"/>
    <col min="2830" max="2830" width="6.140625" style="3" customWidth="1"/>
    <col min="2831" max="2831" width="6.42578125" style="3" customWidth="1"/>
    <col min="2832" max="2832" width="5.42578125" style="3" customWidth="1"/>
    <col min="2833" max="2833" width="6.140625" style="3" customWidth="1"/>
    <col min="2834" max="2834" width="7.28515625" style="3" customWidth="1"/>
    <col min="2835" max="2835" width="8" style="3" customWidth="1"/>
    <col min="2836" max="2836" width="8.42578125" style="3" customWidth="1"/>
    <col min="2837" max="2837" width="4.85546875" style="3" customWidth="1"/>
    <col min="2838" max="2838" width="5.5703125" style="3" customWidth="1"/>
    <col min="2839" max="2839" width="3.7109375" style="3" customWidth="1"/>
    <col min="2840" max="2850" width="3.85546875" style="3" customWidth="1"/>
    <col min="2851" max="3073" width="9.140625" style="3"/>
    <col min="3074" max="3074" width="3.5703125" style="3" customWidth="1"/>
    <col min="3075" max="3075" width="18.7109375" style="3" customWidth="1"/>
    <col min="3076" max="3076" width="5.42578125" style="3" customWidth="1"/>
    <col min="3077" max="3077" width="4.140625" style="3" customWidth="1"/>
    <col min="3078" max="3078" width="4.7109375" style="3" customWidth="1"/>
    <col min="3079" max="3079" width="7.140625" style="3" customWidth="1"/>
    <col min="3080" max="3080" width="6.42578125" style="3" customWidth="1"/>
    <col min="3081" max="3082" width="5.7109375" style="3" customWidth="1"/>
    <col min="3083" max="3084" width="6.140625" style="3" customWidth="1"/>
    <col min="3085" max="3085" width="5.7109375" style="3" customWidth="1"/>
    <col min="3086" max="3086" width="6.140625" style="3" customWidth="1"/>
    <col min="3087" max="3087" width="6.42578125" style="3" customWidth="1"/>
    <col min="3088" max="3088" width="5.42578125" style="3" customWidth="1"/>
    <col min="3089" max="3089" width="6.140625" style="3" customWidth="1"/>
    <col min="3090" max="3090" width="7.28515625" style="3" customWidth="1"/>
    <col min="3091" max="3091" width="8" style="3" customWidth="1"/>
    <col min="3092" max="3092" width="8.42578125" style="3" customWidth="1"/>
    <col min="3093" max="3093" width="4.85546875" style="3" customWidth="1"/>
    <col min="3094" max="3094" width="5.5703125" style="3" customWidth="1"/>
    <col min="3095" max="3095" width="3.7109375" style="3" customWidth="1"/>
    <col min="3096" max="3106" width="3.85546875" style="3" customWidth="1"/>
    <col min="3107" max="3329" width="9.140625" style="3"/>
    <col min="3330" max="3330" width="3.5703125" style="3" customWidth="1"/>
    <col min="3331" max="3331" width="18.7109375" style="3" customWidth="1"/>
    <col min="3332" max="3332" width="5.42578125" style="3" customWidth="1"/>
    <col min="3333" max="3333" width="4.140625" style="3" customWidth="1"/>
    <col min="3334" max="3334" width="4.7109375" style="3" customWidth="1"/>
    <col min="3335" max="3335" width="7.140625" style="3" customWidth="1"/>
    <col min="3336" max="3336" width="6.42578125" style="3" customWidth="1"/>
    <col min="3337" max="3338" width="5.7109375" style="3" customWidth="1"/>
    <col min="3339" max="3340" width="6.140625" style="3" customWidth="1"/>
    <col min="3341" max="3341" width="5.7109375" style="3" customWidth="1"/>
    <col min="3342" max="3342" width="6.140625" style="3" customWidth="1"/>
    <col min="3343" max="3343" width="6.42578125" style="3" customWidth="1"/>
    <col min="3344" max="3344" width="5.42578125" style="3" customWidth="1"/>
    <col min="3345" max="3345" width="6.140625" style="3" customWidth="1"/>
    <col min="3346" max="3346" width="7.28515625" style="3" customWidth="1"/>
    <col min="3347" max="3347" width="8" style="3" customWidth="1"/>
    <col min="3348" max="3348" width="8.42578125" style="3" customWidth="1"/>
    <col min="3349" max="3349" width="4.85546875" style="3" customWidth="1"/>
    <col min="3350" max="3350" width="5.5703125" style="3" customWidth="1"/>
    <col min="3351" max="3351" width="3.7109375" style="3" customWidth="1"/>
    <col min="3352" max="3362" width="3.85546875" style="3" customWidth="1"/>
    <col min="3363" max="3585" width="9.140625" style="3"/>
    <col min="3586" max="3586" width="3.5703125" style="3" customWidth="1"/>
    <col min="3587" max="3587" width="18.7109375" style="3" customWidth="1"/>
    <col min="3588" max="3588" width="5.42578125" style="3" customWidth="1"/>
    <col min="3589" max="3589" width="4.140625" style="3" customWidth="1"/>
    <col min="3590" max="3590" width="4.7109375" style="3" customWidth="1"/>
    <col min="3591" max="3591" width="7.140625" style="3" customWidth="1"/>
    <col min="3592" max="3592" width="6.42578125" style="3" customWidth="1"/>
    <col min="3593" max="3594" width="5.7109375" style="3" customWidth="1"/>
    <col min="3595" max="3596" width="6.140625" style="3" customWidth="1"/>
    <col min="3597" max="3597" width="5.7109375" style="3" customWidth="1"/>
    <col min="3598" max="3598" width="6.140625" style="3" customWidth="1"/>
    <col min="3599" max="3599" width="6.42578125" style="3" customWidth="1"/>
    <col min="3600" max="3600" width="5.42578125" style="3" customWidth="1"/>
    <col min="3601" max="3601" width="6.140625" style="3" customWidth="1"/>
    <col min="3602" max="3602" width="7.28515625" style="3" customWidth="1"/>
    <col min="3603" max="3603" width="8" style="3" customWidth="1"/>
    <col min="3604" max="3604" width="8.42578125" style="3" customWidth="1"/>
    <col min="3605" max="3605" width="4.85546875" style="3" customWidth="1"/>
    <col min="3606" max="3606" width="5.5703125" style="3" customWidth="1"/>
    <col min="3607" max="3607" width="3.7109375" style="3" customWidth="1"/>
    <col min="3608" max="3618" width="3.85546875" style="3" customWidth="1"/>
    <col min="3619" max="3841" width="9.140625" style="3"/>
    <col min="3842" max="3842" width="3.5703125" style="3" customWidth="1"/>
    <col min="3843" max="3843" width="18.7109375" style="3" customWidth="1"/>
    <col min="3844" max="3844" width="5.42578125" style="3" customWidth="1"/>
    <col min="3845" max="3845" width="4.140625" style="3" customWidth="1"/>
    <col min="3846" max="3846" width="4.7109375" style="3" customWidth="1"/>
    <col min="3847" max="3847" width="7.140625" style="3" customWidth="1"/>
    <col min="3848" max="3848" width="6.42578125" style="3" customWidth="1"/>
    <col min="3849" max="3850" width="5.7109375" style="3" customWidth="1"/>
    <col min="3851" max="3852" width="6.140625" style="3" customWidth="1"/>
    <col min="3853" max="3853" width="5.7109375" style="3" customWidth="1"/>
    <col min="3854" max="3854" width="6.140625" style="3" customWidth="1"/>
    <col min="3855" max="3855" width="6.42578125" style="3" customWidth="1"/>
    <col min="3856" max="3856" width="5.42578125" style="3" customWidth="1"/>
    <col min="3857" max="3857" width="6.140625" style="3" customWidth="1"/>
    <col min="3858" max="3858" width="7.28515625" style="3" customWidth="1"/>
    <col min="3859" max="3859" width="8" style="3" customWidth="1"/>
    <col min="3860" max="3860" width="8.42578125" style="3" customWidth="1"/>
    <col min="3861" max="3861" width="4.85546875" style="3" customWidth="1"/>
    <col min="3862" max="3862" width="5.5703125" style="3" customWidth="1"/>
    <col min="3863" max="3863" width="3.7109375" style="3" customWidth="1"/>
    <col min="3864" max="3874" width="3.85546875" style="3" customWidth="1"/>
    <col min="3875" max="4097" width="9.140625" style="3"/>
    <col min="4098" max="4098" width="3.5703125" style="3" customWidth="1"/>
    <col min="4099" max="4099" width="18.7109375" style="3" customWidth="1"/>
    <col min="4100" max="4100" width="5.42578125" style="3" customWidth="1"/>
    <col min="4101" max="4101" width="4.140625" style="3" customWidth="1"/>
    <col min="4102" max="4102" width="4.7109375" style="3" customWidth="1"/>
    <col min="4103" max="4103" width="7.140625" style="3" customWidth="1"/>
    <col min="4104" max="4104" width="6.42578125" style="3" customWidth="1"/>
    <col min="4105" max="4106" width="5.7109375" style="3" customWidth="1"/>
    <col min="4107" max="4108" width="6.140625" style="3" customWidth="1"/>
    <col min="4109" max="4109" width="5.7109375" style="3" customWidth="1"/>
    <col min="4110" max="4110" width="6.140625" style="3" customWidth="1"/>
    <col min="4111" max="4111" width="6.42578125" style="3" customWidth="1"/>
    <col min="4112" max="4112" width="5.42578125" style="3" customWidth="1"/>
    <col min="4113" max="4113" width="6.140625" style="3" customWidth="1"/>
    <col min="4114" max="4114" width="7.28515625" style="3" customWidth="1"/>
    <col min="4115" max="4115" width="8" style="3" customWidth="1"/>
    <col min="4116" max="4116" width="8.42578125" style="3" customWidth="1"/>
    <col min="4117" max="4117" width="4.85546875" style="3" customWidth="1"/>
    <col min="4118" max="4118" width="5.5703125" style="3" customWidth="1"/>
    <col min="4119" max="4119" width="3.7109375" style="3" customWidth="1"/>
    <col min="4120" max="4130" width="3.85546875" style="3" customWidth="1"/>
    <col min="4131" max="4353" width="9.140625" style="3"/>
    <col min="4354" max="4354" width="3.5703125" style="3" customWidth="1"/>
    <col min="4355" max="4355" width="18.7109375" style="3" customWidth="1"/>
    <col min="4356" max="4356" width="5.42578125" style="3" customWidth="1"/>
    <col min="4357" max="4357" width="4.140625" style="3" customWidth="1"/>
    <col min="4358" max="4358" width="4.7109375" style="3" customWidth="1"/>
    <col min="4359" max="4359" width="7.140625" style="3" customWidth="1"/>
    <col min="4360" max="4360" width="6.42578125" style="3" customWidth="1"/>
    <col min="4361" max="4362" width="5.7109375" style="3" customWidth="1"/>
    <col min="4363" max="4364" width="6.140625" style="3" customWidth="1"/>
    <col min="4365" max="4365" width="5.7109375" style="3" customWidth="1"/>
    <col min="4366" max="4366" width="6.140625" style="3" customWidth="1"/>
    <col min="4367" max="4367" width="6.42578125" style="3" customWidth="1"/>
    <col min="4368" max="4368" width="5.42578125" style="3" customWidth="1"/>
    <col min="4369" max="4369" width="6.140625" style="3" customWidth="1"/>
    <col min="4370" max="4370" width="7.28515625" style="3" customWidth="1"/>
    <col min="4371" max="4371" width="8" style="3" customWidth="1"/>
    <col min="4372" max="4372" width="8.42578125" style="3" customWidth="1"/>
    <col min="4373" max="4373" width="4.85546875" style="3" customWidth="1"/>
    <col min="4374" max="4374" width="5.5703125" style="3" customWidth="1"/>
    <col min="4375" max="4375" width="3.7109375" style="3" customWidth="1"/>
    <col min="4376" max="4386" width="3.85546875" style="3" customWidth="1"/>
    <col min="4387" max="4609" width="9.140625" style="3"/>
    <col min="4610" max="4610" width="3.5703125" style="3" customWidth="1"/>
    <col min="4611" max="4611" width="18.7109375" style="3" customWidth="1"/>
    <col min="4612" max="4612" width="5.42578125" style="3" customWidth="1"/>
    <col min="4613" max="4613" width="4.140625" style="3" customWidth="1"/>
    <col min="4614" max="4614" width="4.7109375" style="3" customWidth="1"/>
    <col min="4615" max="4615" width="7.140625" style="3" customWidth="1"/>
    <col min="4616" max="4616" width="6.42578125" style="3" customWidth="1"/>
    <col min="4617" max="4618" width="5.7109375" style="3" customWidth="1"/>
    <col min="4619" max="4620" width="6.140625" style="3" customWidth="1"/>
    <col min="4621" max="4621" width="5.7109375" style="3" customWidth="1"/>
    <col min="4622" max="4622" width="6.140625" style="3" customWidth="1"/>
    <col min="4623" max="4623" width="6.42578125" style="3" customWidth="1"/>
    <col min="4624" max="4624" width="5.42578125" style="3" customWidth="1"/>
    <col min="4625" max="4625" width="6.140625" style="3" customWidth="1"/>
    <col min="4626" max="4626" width="7.28515625" style="3" customWidth="1"/>
    <col min="4627" max="4627" width="8" style="3" customWidth="1"/>
    <col min="4628" max="4628" width="8.42578125" style="3" customWidth="1"/>
    <col min="4629" max="4629" width="4.85546875" style="3" customWidth="1"/>
    <col min="4630" max="4630" width="5.5703125" style="3" customWidth="1"/>
    <col min="4631" max="4631" width="3.7109375" style="3" customWidth="1"/>
    <col min="4632" max="4642" width="3.85546875" style="3" customWidth="1"/>
    <col min="4643" max="4865" width="9.140625" style="3"/>
    <col min="4866" max="4866" width="3.5703125" style="3" customWidth="1"/>
    <col min="4867" max="4867" width="18.7109375" style="3" customWidth="1"/>
    <col min="4868" max="4868" width="5.42578125" style="3" customWidth="1"/>
    <col min="4869" max="4869" width="4.140625" style="3" customWidth="1"/>
    <col min="4870" max="4870" width="4.7109375" style="3" customWidth="1"/>
    <col min="4871" max="4871" width="7.140625" style="3" customWidth="1"/>
    <col min="4872" max="4872" width="6.42578125" style="3" customWidth="1"/>
    <col min="4873" max="4874" width="5.7109375" style="3" customWidth="1"/>
    <col min="4875" max="4876" width="6.140625" style="3" customWidth="1"/>
    <col min="4877" max="4877" width="5.7109375" style="3" customWidth="1"/>
    <col min="4878" max="4878" width="6.140625" style="3" customWidth="1"/>
    <col min="4879" max="4879" width="6.42578125" style="3" customWidth="1"/>
    <col min="4880" max="4880" width="5.42578125" style="3" customWidth="1"/>
    <col min="4881" max="4881" width="6.140625" style="3" customWidth="1"/>
    <col min="4882" max="4882" width="7.28515625" style="3" customWidth="1"/>
    <col min="4883" max="4883" width="8" style="3" customWidth="1"/>
    <col min="4884" max="4884" width="8.42578125" style="3" customWidth="1"/>
    <col min="4885" max="4885" width="4.85546875" style="3" customWidth="1"/>
    <col min="4886" max="4886" width="5.5703125" style="3" customWidth="1"/>
    <col min="4887" max="4887" width="3.7109375" style="3" customWidth="1"/>
    <col min="4888" max="4898" width="3.85546875" style="3" customWidth="1"/>
    <col min="4899" max="5121" width="9.140625" style="3"/>
    <col min="5122" max="5122" width="3.5703125" style="3" customWidth="1"/>
    <col min="5123" max="5123" width="18.7109375" style="3" customWidth="1"/>
    <col min="5124" max="5124" width="5.42578125" style="3" customWidth="1"/>
    <col min="5125" max="5125" width="4.140625" style="3" customWidth="1"/>
    <col min="5126" max="5126" width="4.7109375" style="3" customWidth="1"/>
    <col min="5127" max="5127" width="7.140625" style="3" customWidth="1"/>
    <col min="5128" max="5128" width="6.42578125" style="3" customWidth="1"/>
    <col min="5129" max="5130" width="5.7109375" style="3" customWidth="1"/>
    <col min="5131" max="5132" width="6.140625" style="3" customWidth="1"/>
    <col min="5133" max="5133" width="5.7109375" style="3" customWidth="1"/>
    <col min="5134" max="5134" width="6.140625" style="3" customWidth="1"/>
    <col min="5135" max="5135" width="6.42578125" style="3" customWidth="1"/>
    <col min="5136" max="5136" width="5.42578125" style="3" customWidth="1"/>
    <col min="5137" max="5137" width="6.140625" style="3" customWidth="1"/>
    <col min="5138" max="5138" width="7.28515625" style="3" customWidth="1"/>
    <col min="5139" max="5139" width="8" style="3" customWidth="1"/>
    <col min="5140" max="5140" width="8.42578125" style="3" customWidth="1"/>
    <col min="5141" max="5141" width="4.85546875" style="3" customWidth="1"/>
    <col min="5142" max="5142" width="5.5703125" style="3" customWidth="1"/>
    <col min="5143" max="5143" width="3.7109375" style="3" customWidth="1"/>
    <col min="5144" max="5154" width="3.85546875" style="3" customWidth="1"/>
    <col min="5155" max="5377" width="9.140625" style="3"/>
    <col min="5378" max="5378" width="3.5703125" style="3" customWidth="1"/>
    <col min="5379" max="5379" width="18.7109375" style="3" customWidth="1"/>
    <col min="5380" max="5380" width="5.42578125" style="3" customWidth="1"/>
    <col min="5381" max="5381" width="4.140625" style="3" customWidth="1"/>
    <col min="5382" max="5382" width="4.7109375" style="3" customWidth="1"/>
    <col min="5383" max="5383" width="7.140625" style="3" customWidth="1"/>
    <col min="5384" max="5384" width="6.42578125" style="3" customWidth="1"/>
    <col min="5385" max="5386" width="5.7109375" style="3" customWidth="1"/>
    <col min="5387" max="5388" width="6.140625" style="3" customWidth="1"/>
    <col min="5389" max="5389" width="5.7109375" style="3" customWidth="1"/>
    <col min="5390" max="5390" width="6.140625" style="3" customWidth="1"/>
    <col min="5391" max="5391" width="6.42578125" style="3" customWidth="1"/>
    <col min="5392" max="5392" width="5.42578125" style="3" customWidth="1"/>
    <col min="5393" max="5393" width="6.140625" style="3" customWidth="1"/>
    <col min="5394" max="5394" width="7.28515625" style="3" customWidth="1"/>
    <col min="5395" max="5395" width="8" style="3" customWidth="1"/>
    <col min="5396" max="5396" width="8.42578125" style="3" customWidth="1"/>
    <col min="5397" max="5397" width="4.85546875" style="3" customWidth="1"/>
    <col min="5398" max="5398" width="5.5703125" style="3" customWidth="1"/>
    <col min="5399" max="5399" width="3.7109375" style="3" customWidth="1"/>
    <col min="5400" max="5410" width="3.85546875" style="3" customWidth="1"/>
    <col min="5411" max="5633" width="9.140625" style="3"/>
    <col min="5634" max="5634" width="3.5703125" style="3" customWidth="1"/>
    <col min="5635" max="5635" width="18.7109375" style="3" customWidth="1"/>
    <col min="5636" max="5636" width="5.42578125" style="3" customWidth="1"/>
    <col min="5637" max="5637" width="4.140625" style="3" customWidth="1"/>
    <col min="5638" max="5638" width="4.7109375" style="3" customWidth="1"/>
    <col min="5639" max="5639" width="7.140625" style="3" customWidth="1"/>
    <col min="5640" max="5640" width="6.42578125" style="3" customWidth="1"/>
    <col min="5641" max="5642" width="5.7109375" style="3" customWidth="1"/>
    <col min="5643" max="5644" width="6.140625" style="3" customWidth="1"/>
    <col min="5645" max="5645" width="5.7109375" style="3" customWidth="1"/>
    <col min="5646" max="5646" width="6.140625" style="3" customWidth="1"/>
    <col min="5647" max="5647" width="6.42578125" style="3" customWidth="1"/>
    <col min="5648" max="5648" width="5.42578125" style="3" customWidth="1"/>
    <col min="5649" max="5649" width="6.140625" style="3" customWidth="1"/>
    <col min="5650" max="5650" width="7.28515625" style="3" customWidth="1"/>
    <col min="5651" max="5651" width="8" style="3" customWidth="1"/>
    <col min="5652" max="5652" width="8.42578125" style="3" customWidth="1"/>
    <col min="5653" max="5653" width="4.85546875" style="3" customWidth="1"/>
    <col min="5654" max="5654" width="5.5703125" style="3" customWidth="1"/>
    <col min="5655" max="5655" width="3.7109375" style="3" customWidth="1"/>
    <col min="5656" max="5666" width="3.85546875" style="3" customWidth="1"/>
    <col min="5667" max="5889" width="9.140625" style="3"/>
    <col min="5890" max="5890" width="3.5703125" style="3" customWidth="1"/>
    <col min="5891" max="5891" width="18.7109375" style="3" customWidth="1"/>
    <col min="5892" max="5892" width="5.42578125" style="3" customWidth="1"/>
    <col min="5893" max="5893" width="4.140625" style="3" customWidth="1"/>
    <col min="5894" max="5894" width="4.7109375" style="3" customWidth="1"/>
    <col min="5895" max="5895" width="7.140625" style="3" customWidth="1"/>
    <col min="5896" max="5896" width="6.42578125" style="3" customWidth="1"/>
    <col min="5897" max="5898" width="5.7109375" style="3" customWidth="1"/>
    <col min="5899" max="5900" width="6.140625" style="3" customWidth="1"/>
    <col min="5901" max="5901" width="5.7109375" style="3" customWidth="1"/>
    <col min="5902" max="5902" width="6.140625" style="3" customWidth="1"/>
    <col min="5903" max="5903" width="6.42578125" style="3" customWidth="1"/>
    <col min="5904" max="5904" width="5.42578125" style="3" customWidth="1"/>
    <col min="5905" max="5905" width="6.140625" style="3" customWidth="1"/>
    <col min="5906" max="5906" width="7.28515625" style="3" customWidth="1"/>
    <col min="5907" max="5907" width="8" style="3" customWidth="1"/>
    <col min="5908" max="5908" width="8.42578125" style="3" customWidth="1"/>
    <col min="5909" max="5909" width="4.85546875" style="3" customWidth="1"/>
    <col min="5910" max="5910" width="5.5703125" style="3" customWidth="1"/>
    <col min="5911" max="5911" width="3.7109375" style="3" customWidth="1"/>
    <col min="5912" max="5922" width="3.85546875" style="3" customWidth="1"/>
    <col min="5923" max="6145" width="9.140625" style="3"/>
    <col min="6146" max="6146" width="3.5703125" style="3" customWidth="1"/>
    <col min="6147" max="6147" width="18.7109375" style="3" customWidth="1"/>
    <col min="6148" max="6148" width="5.42578125" style="3" customWidth="1"/>
    <col min="6149" max="6149" width="4.140625" style="3" customWidth="1"/>
    <col min="6150" max="6150" width="4.7109375" style="3" customWidth="1"/>
    <col min="6151" max="6151" width="7.140625" style="3" customWidth="1"/>
    <col min="6152" max="6152" width="6.42578125" style="3" customWidth="1"/>
    <col min="6153" max="6154" width="5.7109375" style="3" customWidth="1"/>
    <col min="6155" max="6156" width="6.140625" style="3" customWidth="1"/>
    <col min="6157" max="6157" width="5.7109375" style="3" customWidth="1"/>
    <col min="6158" max="6158" width="6.140625" style="3" customWidth="1"/>
    <col min="6159" max="6159" width="6.42578125" style="3" customWidth="1"/>
    <col min="6160" max="6160" width="5.42578125" style="3" customWidth="1"/>
    <col min="6161" max="6161" width="6.140625" style="3" customWidth="1"/>
    <col min="6162" max="6162" width="7.28515625" style="3" customWidth="1"/>
    <col min="6163" max="6163" width="8" style="3" customWidth="1"/>
    <col min="6164" max="6164" width="8.42578125" style="3" customWidth="1"/>
    <col min="6165" max="6165" width="4.85546875" style="3" customWidth="1"/>
    <col min="6166" max="6166" width="5.5703125" style="3" customWidth="1"/>
    <col min="6167" max="6167" width="3.7109375" style="3" customWidth="1"/>
    <col min="6168" max="6178" width="3.85546875" style="3" customWidth="1"/>
    <col min="6179" max="6401" width="9.140625" style="3"/>
    <col min="6402" max="6402" width="3.5703125" style="3" customWidth="1"/>
    <col min="6403" max="6403" width="18.7109375" style="3" customWidth="1"/>
    <col min="6404" max="6404" width="5.42578125" style="3" customWidth="1"/>
    <col min="6405" max="6405" width="4.140625" style="3" customWidth="1"/>
    <col min="6406" max="6406" width="4.7109375" style="3" customWidth="1"/>
    <col min="6407" max="6407" width="7.140625" style="3" customWidth="1"/>
    <col min="6408" max="6408" width="6.42578125" style="3" customWidth="1"/>
    <col min="6409" max="6410" width="5.7109375" style="3" customWidth="1"/>
    <col min="6411" max="6412" width="6.140625" style="3" customWidth="1"/>
    <col min="6413" max="6413" width="5.7109375" style="3" customWidth="1"/>
    <col min="6414" max="6414" width="6.140625" style="3" customWidth="1"/>
    <col min="6415" max="6415" width="6.42578125" style="3" customWidth="1"/>
    <col min="6416" max="6416" width="5.42578125" style="3" customWidth="1"/>
    <col min="6417" max="6417" width="6.140625" style="3" customWidth="1"/>
    <col min="6418" max="6418" width="7.28515625" style="3" customWidth="1"/>
    <col min="6419" max="6419" width="8" style="3" customWidth="1"/>
    <col min="6420" max="6420" width="8.42578125" style="3" customWidth="1"/>
    <col min="6421" max="6421" width="4.85546875" style="3" customWidth="1"/>
    <col min="6422" max="6422" width="5.5703125" style="3" customWidth="1"/>
    <col min="6423" max="6423" width="3.7109375" style="3" customWidth="1"/>
    <col min="6424" max="6434" width="3.85546875" style="3" customWidth="1"/>
    <col min="6435" max="6657" width="9.140625" style="3"/>
    <col min="6658" max="6658" width="3.5703125" style="3" customWidth="1"/>
    <col min="6659" max="6659" width="18.7109375" style="3" customWidth="1"/>
    <col min="6660" max="6660" width="5.42578125" style="3" customWidth="1"/>
    <col min="6661" max="6661" width="4.140625" style="3" customWidth="1"/>
    <col min="6662" max="6662" width="4.7109375" style="3" customWidth="1"/>
    <col min="6663" max="6663" width="7.140625" style="3" customWidth="1"/>
    <col min="6664" max="6664" width="6.42578125" style="3" customWidth="1"/>
    <col min="6665" max="6666" width="5.7109375" style="3" customWidth="1"/>
    <col min="6667" max="6668" width="6.140625" style="3" customWidth="1"/>
    <col min="6669" max="6669" width="5.7109375" style="3" customWidth="1"/>
    <col min="6670" max="6670" width="6.140625" style="3" customWidth="1"/>
    <col min="6671" max="6671" width="6.42578125" style="3" customWidth="1"/>
    <col min="6672" max="6672" width="5.42578125" style="3" customWidth="1"/>
    <col min="6673" max="6673" width="6.140625" style="3" customWidth="1"/>
    <col min="6674" max="6674" width="7.28515625" style="3" customWidth="1"/>
    <col min="6675" max="6675" width="8" style="3" customWidth="1"/>
    <col min="6676" max="6676" width="8.42578125" style="3" customWidth="1"/>
    <col min="6677" max="6677" width="4.85546875" style="3" customWidth="1"/>
    <col min="6678" max="6678" width="5.5703125" style="3" customWidth="1"/>
    <col min="6679" max="6679" width="3.7109375" style="3" customWidth="1"/>
    <col min="6680" max="6690" width="3.85546875" style="3" customWidth="1"/>
    <col min="6691" max="6913" width="9.140625" style="3"/>
    <col min="6914" max="6914" width="3.5703125" style="3" customWidth="1"/>
    <col min="6915" max="6915" width="18.7109375" style="3" customWidth="1"/>
    <col min="6916" max="6916" width="5.42578125" style="3" customWidth="1"/>
    <col min="6917" max="6917" width="4.140625" style="3" customWidth="1"/>
    <col min="6918" max="6918" width="4.7109375" style="3" customWidth="1"/>
    <col min="6919" max="6919" width="7.140625" style="3" customWidth="1"/>
    <col min="6920" max="6920" width="6.42578125" style="3" customWidth="1"/>
    <col min="6921" max="6922" width="5.7109375" style="3" customWidth="1"/>
    <col min="6923" max="6924" width="6.140625" style="3" customWidth="1"/>
    <col min="6925" max="6925" width="5.7109375" style="3" customWidth="1"/>
    <col min="6926" max="6926" width="6.140625" style="3" customWidth="1"/>
    <col min="6927" max="6927" width="6.42578125" style="3" customWidth="1"/>
    <col min="6928" max="6928" width="5.42578125" style="3" customWidth="1"/>
    <col min="6929" max="6929" width="6.140625" style="3" customWidth="1"/>
    <col min="6930" max="6930" width="7.28515625" style="3" customWidth="1"/>
    <col min="6931" max="6931" width="8" style="3" customWidth="1"/>
    <col min="6932" max="6932" width="8.42578125" style="3" customWidth="1"/>
    <col min="6933" max="6933" width="4.85546875" style="3" customWidth="1"/>
    <col min="6934" max="6934" width="5.5703125" style="3" customWidth="1"/>
    <col min="6935" max="6935" width="3.7109375" style="3" customWidth="1"/>
    <col min="6936" max="6946" width="3.85546875" style="3" customWidth="1"/>
    <col min="6947" max="7169" width="9.140625" style="3"/>
    <col min="7170" max="7170" width="3.5703125" style="3" customWidth="1"/>
    <col min="7171" max="7171" width="18.7109375" style="3" customWidth="1"/>
    <col min="7172" max="7172" width="5.42578125" style="3" customWidth="1"/>
    <col min="7173" max="7173" width="4.140625" style="3" customWidth="1"/>
    <col min="7174" max="7174" width="4.7109375" style="3" customWidth="1"/>
    <col min="7175" max="7175" width="7.140625" style="3" customWidth="1"/>
    <col min="7176" max="7176" width="6.42578125" style="3" customWidth="1"/>
    <col min="7177" max="7178" width="5.7109375" style="3" customWidth="1"/>
    <col min="7179" max="7180" width="6.140625" style="3" customWidth="1"/>
    <col min="7181" max="7181" width="5.7109375" style="3" customWidth="1"/>
    <col min="7182" max="7182" width="6.140625" style="3" customWidth="1"/>
    <col min="7183" max="7183" width="6.42578125" style="3" customWidth="1"/>
    <col min="7184" max="7184" width="5.42578125" style="3" customWidth="1"/>
    <col min="7185" max="7185" width="6.140625" style="3" customWidth="1"/>
    <col min="7186" max="7186" width="7.28515625" style="3" customWidth="1"/>
    <col min="7187" max="7187" width="8" style="3" customWidth="1"/>
    <col min="7188" max="7188" width="8.42578125" style="3" customWidth="1"/>
    <col min="7189" max="7189" width="4.85546875" style="3" customWidth="1"/>
    <col min="7190" max="7190" width="5.5703125" style="3" customWidth="1"/>
    <col min="7191" max="7191" width="3.7109375" style="3" customWidth="1"/>
    <col min="7192" max="7202" width="3.85546875" style="3" customWidth="1"/>
    <col min="7203" max="7425" width="9.140625" style="3"/>
    <col min="7426" max="7426" width="3.5703125" style="3" customWidth="1"/>
    <col min="7427" max="7427" width="18.7109375" style="3" customWidth="1"/>
    <col min="7428" max="7428" width="5.42578125" style="3" customWidth="1"/>
    <col min="7429" max="7429" width="4.140625" style="3" customWidth="1"/>
    <col min="7430" max="7430" width="4.7109375" style="3" customWidth="1"/>
    <col min="7431" max="7431" width="7.140625" style="3" customWidth="1"/>
    <col min="7432" max="7432" width="6.42578125" style="3" customWidth="1"/>
    <col min="7433" max="7434" width="5.7109375" style="3" customWidth="1"/>
    <col min="7435" max="7436" width="6.140625" style="3" customWidth="1"/>
    <col min="7437" max="7437" width="5.7109375" style="3" customWidth="1"/>
    <col min="7438" max="7438" width="6.140625" style="3" customWidth="1"/>
    <col min="7439" max="7439" width="6.42578125" style="3" customWidth="1"/>
    <col min="7440" max="7440" width="5.42578125" style="3" customWidth="1"/>
    <col min="7441" max="7441" width="6.140625" style="3" customWidth="1"/>
    <col min="7442" max="7442" width="7.28515625" style="3" customWidth="1"/>
    <col min="7443" max="7443" width="8" style="3" customWidth="1"/>
    <col min="7444" max="7444" width="8.42578125" style="3" customWidth="1"/>
    <col min="7445" max="7445" width="4.85546875" style="3" customWidth="1"/>
    <col min="7446" max="7446" width="5.5703125" style="3" customWidth="1"/>
    <col min="7447" max="7447" width="3.7109375" style="3" customWidth="1"/>
    <col min="7448" max="7458" width="3.85546875" style="3" customWidth="1"/>
    <col min="7459" max="7681" width="9.140625" style="3"/>
    <col min="7682" max="7682" width="3.5703125" style="3" customWidth="1"/>
    <col min="7683" max="7683" width="18.7109375" style="3" customWidth="1"/>
    <col min="7684" max="7684" width="5.42578125" style="3" customWidth="1"/>
    <col min="7685" max="7685" width="4.140625" style="3" customWidth="1"/>
    <col min="7686" max="7686" width="4.7109375" style="3" customWidth="1"/>
    <col min="7687" max="7687" width="7.140625" style="3" customWidth="1"/>
    <col min="7688" max="7688" width="6.42578125" style="3" customWidth="1"/>
    <col min="7689" max="7690" width="5.7109375" style="3" customWidth="1"/>
    <col min="7691" max="7692" width="6.140625" style="3" customWidth="1"/>
    <col min="7693" max="7693" width="5.7109375" style="3" customWidth="1"/>
    <col min="7694" max="7694" width="6.140625" style="3" customWidth="1"/>
    <col min="7695" max="7695" width="6.42578125" style="3" customWidth="1"/>
    <col min="7696" max="7696" width="5.42578125" style="3" customWidth="1"/>
    <col min="7697" max="7697" width="6.140625" style="3" customWidth="1"/>
    <col min="7698" max="7698" width="7.28515625" style="3" customWidth="1"/>
    <col min="7699" max="7699" width="8" style="3" customWidth="1"/>
    <col min="7700" max="7700" width="8.42578125" style="3" customWidth="1"/>
    <col min="7701" max="7701" width="4.85546875" style="3" customWidth="1"/>
    <col min="7702" max="7702" width="5.5703125" style="3" customWidth="1"/>
    <col min="7703" max="7703" width="3.7109375" style="3" customWidth="1"/>
    <col min="7704" max="7714" width="3.85546875" style="3" customWidth="1"/>
    <col min="7715" max="7937" width="9.140625" style="3"/>
    <col min="7938" max="7938" width="3.5703125" style="3" customWidth="1"/>
    <col min="7939" max="7939" width="18.7109375" style="3" customWidth="1"/>
    <col min="7940" max="7940" width="5.42578125" style="3" customWidth="1"/>
    <col min="7941" max="7941" width="4.140625" style="3" customWidth="1"/>
    <col min="7942" max="7942" width="4.7109375" style="3" customWidth="1"/>
    <col min="7943" max="7943" width="7.140625" style="3" customWidth="1"/>
    <col min="7944" max="7944" width="6.42578125" style="3" customWidth="1"/>
    <col min="7945" max="7946" width="5.7109375" style="3" customWidth="1"/>
    <col min="7947" max="7948" width="6.140625" style="3" customWidth="1"/>
    <col min="7949" max="7949" width="5.7109375" style="3" customWidth="1"/>
    <col min="7950" max="7950" width="6.140625" style="3" customWidth="1"/>
    <col min="7951" max="7951" width="6.42578125" style="3" customWidth="1"/>
    <col min="7952" max="7952" width="5.42578125" style="3" customWidth="1"/>
    <col min="7953" max="7953" width="6.140625" style="3" customWidth="1"/>
    <col min="7954" max="7954" width="7.28515625" style="3" customWidth="1"/>
    <col min="7955" max="7955" width="8" style="3" customWidth="1"/>
    <col min="7956" max="7956" width="8.42578125" style="3" customWidth="1"/>
    <col min="7957" max="7957" width="4.85546875" style="3" customWidth="1"/>
    <col min="7958" max="7958" width="5.5703125" style="3" customWidth="1"/>
    <col min="7959" max="7959" width="3.7109375" style="3" customWidth="1"/>
    <col min="7960" max="7970" width="3.85546875" style="3" customWidth="1"/>
    <col min="7971" max="8193" width="9.140625" style="3"/>
    <col min="8194" max="8194" width="3.5703125" style="3" customWidth="1"/>
    <col min="8195" max="8195" width="18.7109375" style="3" customWidth="1"/>
    <col min="8196" max="8196" width="5.42578125" style="3" customWidth="1"/>
    <col min="8197" max="8197" width="4.140625" style="3" customWidth="1"/>
    <col min="8198" max="8198" width="4.7109375" style="3" customWidth="1"/>
    <col min="8199" max="8199" width="7.140625" style="3" customWidth="1"/>
    <col min="8200" max="8200" width="6.42578125" style="3" customWidth="1"/>
    <col min="8201" max="8202" width="5.7109375" style="3" customWidth="1"/>
    <col min="8203" max="8204" width="6.140625" style="3" customWidth="1"/>
    <col min="8205" max="8205" width="5.7109375" style="3" customWidth="1"/>
    <col min="8206" max="8206" width="6.140625" style="3" customWidth="1"/>
    <col min="8207" max="8207" width="6.42578125" style="3" customWidth="1"/>
    <col min="8208" max="8208" width="5.42578125" style="3" customWidth="1"/>
    <col min="8209" max="8209" width="6.140625" style="3" customWidth="1"/>
    <col min="8210" max="8210" width="7.28515625" style="3" customWidth="1"/>
    <col min="8211" max="8211" width="8" style="3" customWidth="1"/>
    <col min="8212" max="8212" width="8.42578125" style="3" customWidth="1"/>
    <col min="8213" max="8213" width="4.85546875" style="3" customWidth="1"/>
    <col min="8214" max="8214" width="5.5703125" style="3" customWidth="1"/>
    <col min="8215" max="8215" width="3.7109375" style="3" customWidth="1"/>
    <col min="8216" max="8226" width="3.85546875" style="3" customWidth="1"/>
    <col min="8227" max="8449" width="9.140625" style="3"/>
    <col min="8450" max="8450" width="3.5703125" style="3" customWidth="1"/>
    <col min="8451" max="8451" width="18.7109375" style="3" customWidth="1"/>
    <col min="8452" max="8452" width="5.42578125" style="3" customWidth="1"/>
    <col min="8453" max="8453" width="4.140625" style="3" customWidth="1"/>
    <col min="8454" max="8454" width="4.7109375" style="3" customWidth="1"/>
    <col min="8455" max="8455" width="7.140625" style="3" customWidth="1"/>
    <col min="8456" max="8456" width="6.42578125" style="3" customWidth="1"/>
    <col min="8457" max="8458" width="5.7109375" style="3" customWidth="1"/>
    <col min="8459" max="8460" width="6.140625" style="3" customWidth="1"/>
    <col min="8461" max="8461" width="5.7109375" style="3" customWidth="1"/>
    <col min="8462" max="8462" width="6.140625" style="3" customWidth="1"/>
    <col min="8463" max="8463" width="6.42578125" style="3" customWidth="1"/>
    <col min="8464" max="8464" width="5.42578125" style="3" customWidth="1"/>
    <col min="8465" max="8465" width="6.140625" style="3" customWidth="1"/>
    <col min="8466" max="8466" width="7.28515625" style="3" customWidth="1"/>
    <col min="8467" max="8467" width="8" style="3" customWidth="1"/>
    <col min="8468" max="8468" width="8.42578125" style="3" customWidth="1"/>
    <col min="8469" max="8469" width="4.85546875" style="3" customWidth="1"/>
    <col min="8470" max="8470" width="5.5703125" style="3" customWidth="1"/>
    <col min="8471" max="8471" width="3.7109375" style="3" customWidth="1"/>
    <col min="8472" max="8482" width="3.85546875" style="3" customWidth="1"/>
    <col min="8483" max="8705" width="9.140625" style="3"/>
    <col min="8706" max="8706" width="3.5703125" style="3" customWidth="1"/>
    <col min="8707" max="8707" width="18.7109375" style="3" customWidth="1"/>
    <col min="8708" max="8708" width="5.42578125" style="3" customWidth="1"/>
    <col min="8709" max="8709" width="4.140625" style="3" customWidth="1"/>
    <col min="8710" max="8710" width="4.7109375" style="3" customWidth="1"/>
    <col min="8711" max="8711" width="7.140625" style="3" customWidth="1"/>
    <col min="8712" max="8712" width="6.42578125" style="3" customWidth="1"/>
    <col min="8713" max="8714" width="5.7109375" style="3" customWidth="1"/>
    <col min="8715" max="8716" width="6.140625" style="3" customWidth="1"/>
    <col min="8717" max="8717" width="5.7109375" style="3" customWidth="1"/>
    <col min="8718" max="8718" width="6.140625" style="3" customWidth="1"/>
    <col min="8719" max="8719" width="6.42578125" style="3" customWidth="1"/>
    <col min="8720" max="8720" width="5.42578125" style="3" customWidth="1"/>
    <col min="8721" max="8721" width="6.140625" style="3" customWidth="1"/>
    <col min="8722" max="8722" width="7.28515625" style="3" customWidth="1"/>
    <col min="8723" max="8723" width="8" style="3" customWidth="1"/>
    <col min="8724" max="8724" width="8.42578125" style="3" customWidth="1"/>
    <col min="8725" max="8725" width="4.85546875" style="3" customWidth="1"/>
    <col min="8726" max="8726" width="5.5703125" style="3" customWidth="1"/>
    <col min="8727" max="8727" width="3.7109375" style="3" customWidth="1"/>
    <col min="8728" max="8738" width="3.85546875" style="3" customWidth="1"/>
    <col min="8739" max="8961" width="9.140625" style="3"/>
    <col min="8962" max="8962" width="3.5703125" style="3" customWidth="1"/>
    <col min="8963" max="8963" width="18.7109375" style="3" customWidth="1"/>
    <col min="8964" max="8964" width="5.42578125" style="3" customWidth="1"/>
    <col min="8965" max="8965" width="4.140625" style="3" customWidth="1"/>
    <col min="8966" max="8966" width="4.7109375" style="3" customWidth="1"/>
    <col min="8967" max="8967" width="7.140625" style="3" customWidth="1"/>
    <col min="8968" max="8968" width="6.42578125" style="3" customWidth="1"/>
    <col min="8969" max="8970" width="5.7109375" style="3" customWidth="1"/>
    <col min="8971" max="8972" width="6.140625" style="3" customWidth="1"/>
    <col min="8973" max="8973" width="5.7109375" style="3" customWidth="1"/>
    <col min="8974" max="8974" width="6.140625" style="3" customWidth="1"/>
    <col min="8975" max="8975" width="6.42578125" style="3" customWidth="1"/>
    <col min="8976" max="8976" width="5.42578125" style="3" customWidth="1"/>
    <col min="8977" max="8977" width="6.140625" style="3" customWidth="1"/>
    <col min="8978" max="8978" width="7.28515625" style="3" customWidth="1"/>
    <col min="8979" max="8979" width="8" style="3" customWidth="1"/>
    <col min="8980" max="8980" width="8.42578125" style="3" customWidth="1"/>
    <col min="8981" max="8981" width="4.85546875" style="3" customWidth="1"/>
    <col min="8982" max="8982" width="5.5703125" style="3" customWidth="1"/>
    <col min="8983" max="8983" width="3.7109375" style="3" customWidth="1"/>
    <col min="8984" max="8994" width="3.85546875" style="3" customWidth="1"/>
    <col min="8995" max="9217" width="9.140625" style="3"/>
    <col min="9218" max="9218" width="3.5703125" style="3" customWidth="1"/>
    <col min="9219" max="9219" width="18.7109375" style="3" customWidth="1"/>
    <col min="9220" max="9220" width="5.42578125" style="3" customWidth="1"/>
    <col min="9221" max="9221" width="4.140625" style="3" customWidth="1"/>
    <col min="9222" max="9222" width="4.7109375" style="3" customWidth="1"/>
    <col min="9223" max="9223" width="7.140625" style="3" customWidth="1"/>
    <col min="9224" max="9224" width="6.42578125" style="3" customWidth="1"/>
    <col min="9225" max="9226" width="5.7109375" style="3" customWidth="1"/>
    <col min="9227" max="9228" width="6.140625" style="3" customWidth="1"/>
    <col min="9229" max="9229" width="5.7109375" style="3" customWidth="1"/>
    <col min="9230" max="9230" width="6.140625" style="3" customWidth="1"/>
    <col min="9231" max="9231" width="6.42578125" style="3" customWidth="1"/>
    <col min="9232" max="9232" width="5.42578125" style="3" customWidth="1"/>
    <col min="9233" max="9233" width="6.140625" style="3" customWidth="1"/>
    <col min="9234" max="9234" width="7.28515625" style="3" customWidth="1"/>
    <col min="9235" max="9235" width="8" style="3" customWidth="1"/>
    <col min="9236" max="9236" width="8.42578125" style="3" customWidth="1"/>
    <col min="9237" max="9237" width="4.85546875" style="3" customWidth="1"/>
    <col min="9238" max="9238" width="5.5703125" style="3" customWidth="1"/>
    <col min="9239" max="9239" width="3.7109375" style="3" customWidth="1"/>
    <col min="9240" max="9250" width="3.85546875" style="3" customWidth="1"/>
    <col min="9251" max="9473" width="9.140625" style="3"/>
    <col min="9474" max="9474" width="3.5703125" style="3" customWidth="1"/>
    <col min="9475" max="9475" width="18.7109375" style="3" customWidth="1"/>
    <col min="9476" max="9476" width="5.42578125" style="3" customWidth="1"/>
    <col min="9477" max="9477" width="4.140625" style="3" customWidth="1"/>
    <col min="9478" max="9478" width="4.7109375" style="3" customWidth="1"/>
    <col min="9479" max="9479" width="7.140625" style="3" customWidth="1"/>
    <col min="9480" max="9480" width="6.42578125" style="3" customWidth="1"/>
    <col min="9481" max="9482" width="5.7109375" style="3" customWidth="1"/>
    <col min="9483" max="9484" width="6.140625" style="3" customWidth="1"/>
    <col min="9485" max="9485" width="5.7109375" style="3" customWidth="1"/>
    <col min="9486" max="9486" width="6.140625" style="3" customWidth="1"/>
    <col min="9487" max="9487" width="6.42578125" style="3" customWidth="1"/>
    <col min="9488" max="9488" width="5.42578125" style="3" customWidth="1"/>
    <col min="9489" max="9489" width="6.140625" style="3" customWidth="1"/>
    <col min="9490" max="9490" width="7.28515625" style="3" customWidth="1"/>
    <col min="9491" max="9491" width="8" style="3" customWidth="1"/>
    <col min="9492" max="9492" width="8.42578125" style="3" customWidth="1"/>
    <col min="9493" max="9493" width="4.85546875" style="3" customWidth="1"/>
    <col min="9494" max="9494" width="5.5703125" style="3" customWidth="1"/>
    <col min="9495" max="9495" width="3.7109375" style="3" customWidth="1"/>
    <col min="9496" max="9506" width="3.85546875" style="3" customWidth="1"/>
    <col min="9507" max="9729" width="9.140625" style="3"/>
    <col min="9730" max="9730" width="3.5703125" style="3" customWidth="1"/>
    <col min="9731" max="9731" width="18.7109375" style="3" customWidth="1"/>
    <col min="9732" max="9732" width="5.42578125" style="3" customWidth="1"/>
    <col min="9733" max="9733" width="4.140625" style="3" customWidth="1"/>
    <col min="9734" max="9734" width="4.7109375" style="3" customWidth="1"/>
    <col min="9735" max="9735" width="7.140625" style="3" customWidth="1"/>
    <col min="9736" max="9736" width="6.42578125" style="3" customWidth="1"/>
    <col min="9737" max="9738" width="5.7109375" style="3" customWidth="1"/>
    <col min="9739" max="9740" width="6.140625" style="3" customWidth="1"/>
    <col min="9741" max="9741" width="5.7109375" style="3" customWidth="1"/>
    <col min="9742" max="9742" width="6.140625" style="3" customWidth="1"/>
    <col min="9743" max="9743" width="6.42578125" style="3" customWidth="1"/>
    <col min="9744" max="9744" width="5.42578125" style="3" customWidth="1"/>
    <col min="9745" max="9745" width="6.140625" style="3" customWidth="1"/>
    <col min="9746" max="9746" width="7.28515625" style="3" customWidth="1"/>
    <col min="9747" max="9747" width="8" style="3" customWidth="1"/>
    <col min="9748" max="9748" width="8.42578125" style="3" customWidth="1"/>
    <col min="9749" max="9749" width="4.85546875" style="3" customWidth="1"/>
    <col min="9750" max="9750" width="5.5703125" style="3" customWidth="1"/>
    <col min="9751" max="9751" width="3.7109375" style="3" customWidth="1"/>
    <col min="9752" max="9762" width="3.85546875" style="3" customWidth="1"/>
    <col min="9763" max="9985" width="9.140625" style="3"/>
    <col min="9986" max="9986" width="3.5703125" style="3" customWidth="1"/>
    <col min="9987" max="9987" width="18.7109375" style="3" customWidth="1"/>
    <col min="9988" max="9988" width="5.42578125" style="3" customWidth="1"/>
    <col min="9989" max="9989" width="4.140625" style="3" customWidth="1"/>
    <col min="9990" max="9990" width="4.7109375" style="3" customWidth="1"/>
    <col min="9991" max="9991" width="7.140625" style="3" customWidth="1"/>
    <col min="9992" max="9992" width="6.42578125" style="3" customWidth="1"/>
    <col min="9993" max="9994" width="5.7109375" style="3" customWidth="1"/>
    <col min="9995" max="9996" width="6.140625" style="3" customWidth="1"/>
    <col min="9997" max="9997" width="5.7109375" style="3" customWidth="1"/>
    <col min="9998" max="9998" width="6.140625" style="3" customWidth="1"/>
    <col min="9999" max="9999" width="6.42578125" style="3" customWidth="1"/>
    <col min="10000" max="10000" width="5.42578125" style="3" customWidth="1"/>
    <col min="10001" max="10001" width="6.140625" style="3" customWidth="1"/>
    <col min="10002" max="10002" width="7.28515625" style="3" customWidth="1"/>
    <col min="10003" max="10003" width="8" style="3" customWidth="1"/>
    <col min="10004" max="10004" width="8.42578125" style="3" customWidth="1"/>
    <col min="10005" max="10005" width="4.85546875" style="3" customWidth="1"/>
    <col min="10006" max="10006" width="5.5703125" style="3" customWidth="1"/>
    <col min="10007" max="10007" width="3.7109375" style="3" customWidth="1"/>
    <col min="10008" max="10018" width="3.85546875" style="3" customWidth="1"/>
    <col min="10019" max="10241" width="9.140625" style="3"/>
    <col min="10242" max="10242" width="3.5703125" style="3" customWidth="1"/>
    <col min="10243" max="10243" width="18.7109375" style="3" customWidth="1"/>
    <col min="10244" max="10244" width="5.42578125" style="3" customWidth="1"/>
    <col min="10245" max="10245" width="4.140625" style="3" customWidth="1"/>
    <col min="10246" max="10246" width="4.7109375" style="3" customWidth="1"/>
    <col min="10247" max="10247" width="7.140625" style="3" customWidth="1"/>
    <col min="10248" max="10248" width="6.42578125" style="3" customWidth="1"/>
    <col min="10249" max="10250" width="5.7109375" style="3" customWidth="1"/>
    <col min="10251" max="10252" width="6.140625" style="3" customWidth="1"/>
    <col min="10253" max="10253" width="5.7109375" style="3" customWidth="1"/>
    <col min="10254" max="10254" width="6.140625" style="3" customWidth="1"/>
    <col min="10255" max="10255" width="6.42578125" style="3" customWidth="1"/>
    <col min="10256" max="10256" width="5.42578125" style="3" customWidth="1"/>
    <col min="10257" max="10257" width="6.140625" style="3" customWidth="1"/>
    <col min="10258" max="10258" width="7.28515625" style="3" customWidth="1"/>
    <col min="10259" max="10259" width="8" style="3" customWidth="1"/>
    <col min="10260" max="10260" width="8.42578125" style="3" customWidth="1"/>
    <col min="10261" max="10261" width="4.85546875" style="3" customWidth="1"/>
    <col min="10262" max="10262" width="5.5703125" style="3" customWidth="1"/>
    <col min="10263" max="10263" width="3.7109375" style="3" customWidth="1"/>
    <col min="10264" max="10274" width="3.85546875" style="3" customWidth="1"/>
    <col min="10275" max="10497" width="9.140625" style="3"/>
    <col min="10498" max="10498" width="3.5703125" style="3" customWidth="1"/>
    <col min="10499" max="10499" width="18.7109375" style="3" customWidth="1"/>
    <col min="10500" max="10500" width="5.42578125" style="3" customWidth="1"/>
    <col min="10501" max="10501" width="4.140625" style="3" customWidth="1"/>
    <col min="10502" max="10502" width="4.7109375" style="3" customWidth="1"/>
    <col min="10503" max="10503" width="7.140625" style="3" customWidth="1"/>
    <col min="10504" max="10504" width="6.42578125" style="3" customWidth="1"/>
    <col min="10505" max="10506" width="5.7109375" style="3" customWidth="1"/>
    <col min="10507" max="10508" width="6.140625" style="3" customWidth="1"/>
    <col min="10509" max="10509" width="5.7109375" style="3" customWidth="1"/>
    <col min="10510" max="10510" width="6.140625" style="3" customWidth="1"/>
    <col min="10511" max="10511" width="6.42578125" style="3" customWidth="1"/>
    <col min="10512" max="10512" width="5.42578125" style="3" customWidth="1"/>
    <col min="10513" max="10513" width="6.140625" style="3" customWidth="1"/>
    <col min="10514" max="10514" width="7.28515625" style="3" customWidth="1"/>
    <col min="10515" max="10515" width="8" style="3" customWidth="1"/>
    <col min="10516" max="10516" width="8.42578125" style="3" customWidth="1"/>
    <col min="10517" max="10517" width="4.85546875" style="3" customWidth="1"/>
    <col min="10518" max="10518" width="5.5703125" style="3" customWidth="1"/>
    <col min="10519" max="10519" width="3.7109375" style="3" customWidth="1"/>
    <col min="10520" max="10530" width="3.85546875" style="3" customWidth="1"/>
    <col min="10531" max="10753" width="9.140625" style="3"/>
    <col min="10754" max="10754" width="3.5703125" style="3" customWidth="1"/>
    <col min="10755" max="10755" width="18.7109375" style="3" customWidth="1"/>
    <col min="10756" max="10756" width="5.42578125" style="3" customWidth="1"/>
    <col min="10757" max="10757" width="4.140625" style="3" customWidth="1"/>
    <col min="10758" max="10758" width="4.7109375" style="3" customWidth="1"/>
    <col min="10759" max="10759" width="7.140625" style="3" customWidth="1"/>
    <col min="10760" max="10760" width="6.42578125" style="3" customWidth="1"/>
    <col min="10761" max="10762" width="5.7109375" style="3" customWidth="1"/>
    <col min="10763" max="10764" width="6.140625" style="3" customWidth="1"/>
    <col min="10765" max="10765" width="5.7109375" style="3" customWidth="1"/>
    <col min="10766" max="10766" width="6.140625" style="3" customWidth="1"/>
    <col min="10767" max="10767" width="6.42578125" style="3" customWidth="1"/>
    <col min="10768" max="10768" width="5.42578125" style="3" customWidth="1"/>
    <col min="10769" max="10769" width="6.140625" style="3" customWidth="1"/>
    <col min="10770" max="10770" width="7.28515625" style="3" customWidth="1"/>
    <col min="10771" max="10771" width="8" style="3" customWidth="1"/>
    <col min="10772" max="10772" width="8.42578125" style="3" customWidth="1"/>
    <col min="10773" max="10773" width="4.85546875" style="3" customWidth="1"/>
    <col min="10774" max="10774" width="5.5703125" style="3" customWidth="1"/>
    <col min="10775" max="10775" width="3.7109375" style="3" customWidth="1"/>
    <col min="10776" max="10786" width="3.85546875" style="3" customWidth="1"/>
    <col min="10787" max="11009" width="9.140625" style="3"/>
    <col min="11010" max="11010" width="3.5703125" style="3" customWidth="1"/>
    <col min="11011" max="11011" width="18.7109375" style="3" customWidth="1"/>
    <col min="11012" max="11012" width="5.42578125" style="3" customWidth="1"/>
    <col min="11013" max="11013" width="4.140625" style="3" customWidth="1"/>
    <col min="11014" max="11014" width="4.7109375" style="3" customWidth="1"/>
    <col min="11015" max="11015" width="7.140625" style="3" customWidth="1"/>
    <col min="11016" max="11016" width="6.42578125" style="3" customWidth="1"/>
    <col min="11017" max="11018" width="5.7109375" style="3" customWidth="1"/>
    <col min="11019" max="11020" width="6.140625" style="3" customWidth="1"/>
    <col min="11021" max="11021" width="5.7109375" style="3" customWidth="1"/>
    <col min="11022" max="11022" width="6.140625" style="3" customWidth="1"/>
    <col min="11023" max="11023" width="6.42578125" style="3" customWidth="1"/>
    <col min="11024" max="11024" width="5.42578125" style="3" customWidth="1"/>
    <col min="11025" max="11025" width="6.140625" style="3" customWidth="1"/>
    <col min="11026" max="11026" width="7.28515625" style="3" customWidth="1"/>
    <col min="11027" max="11027" width="8" style="3" customWidth="1"/>
    <col min="11028" max="11028" width="8.42578125" style="3" customWidth="1"/>
    <col min="11029" max="11029" width="4.85546875" style="3" customWidth="1"/>
    <col min="11030" max="11030" width="5.5703125" style="3" customWidth="1"/>
    <col min="11031" max="11031" width="3.7109375" style="3" customWidth="1"/>
    <col min="11032" max="11042" width="3.85546875" style="3" customWidth="1"/>
    <col min="11043" max="11265" width="9.140625" style="3"/>
    <col min="11266" max="11266" width="3.5703125" style="3" customWidth="1"/>
    <col min="11267" max="11267" width="18.7109375" style="3" customWidth="1"/>
    <col min="11268" max="11268" width="5.42578125" style="3" customWidth="1"/>
    <col min="11269" max="11269" width="4.140625" style="3" customWidth="1"/>
    <col min="11270" max="11270" width="4.7109375" style="3" customWidth="1"/>
    <col min="11271" max="11271" width="7.140625" style="3" customWidth="1"/>
    <col min="11272" max="11272" width="6.42578125" style="3" customWidth="1"/>
    <col min="11273" max="11274" width="5.7109375" style="3" customWidth="1"/>
    <col min="11275" max="11276" width="6.140625" style="3" customWidth="1"/>
    <col min="11277" max="11277" width="5.7109375" style="3" customWidth="1"/>
    <col min="11278" max="11278" width="6.140625" style="3" customWidth="1"/>
    <col min="11279" max="11279" width="6.42578125" style="3" customWidth="1"/>
    <col min="11280" max="11280" width="5.42578125" style="3" customWidth="1"/>
    <col min="11281" max="11281" width="6.140625" style="3" customWidth="1"/>
    <col min="11282" max="11282" width="7.28515625" style="3" customWidth="1"/>
    <col min="11283" max="11283" width="8" style="3" customWidth="1"/>
    <col min="11284" max="11284" width="8.42578125" style="3" customWidth="1"/>
    <col min="11285" max="11285" width="4.85546875" style="3" customWidth="1"/>
    <col min="11286" max="11286" width="5.5703125" style="3" customWidth="1"/>
    <col min="11287" max="11287" width="3.7109375" style="3" customWidth="1"/>
    <col min="11288" max="11298" width="3.85546875" style="3" customWidth="1"/>
    <col min="11299" max="11521" width="9.140625" style="3"/>
    <col min="11522" max="11522" width="3.5703125" style="3" customWidth="1"/>
    <col min="11523" max="11523" width="18.7109375" style="3" customWidth="1"/>
    <col min="11524" max="11524" width="5.42578125" style="3" customWidth="1"/>
    <col min="11525" max="11525" width="4.140625" style="3" customWidth="1"/>
    <col min="11526" max="11526" width="4.7109375" style="3" customWidth="1"/>
    <col min="11527" max="11527" width="7.140625" style="3" customWidth="1"/>
    <col min="11528" max="11528" width="6.42578125" style="3" customWidth="1"/>
    <col min="11529" max="11530" width="5.7109375" style="3" customWidth="1"/>
    <col min="11531" max="11532" width="6.140625" style="3" customWidth="1"/>
    <col min="11533" max="11533" width="5.7109375" style="3" customWidth="1"/>
    <col min="11534" max="11534" width="6.140625" style="3" customWidth="1"/>
    <col min="11535" max="11535" width="6.42578125" style="3" customWidth="1"/>
    <col min="11536" max="11536" width="5.42578125" style="3" customWidth="1"/>
    <col min="11537" max="11537" width="6.140625" style="3" customWidth="1"/>
    <col min="11538" max="11538" width="7.28515625" style="3" customWidth="1"/>
    <col min="11539" max="11539" width="8" style="3" customWidth="1"/>
    <col min="11540" max="11540" width="8.42578125" style="3" customWidth="1"/>
    <col min="11541" max="11541" width="4.85546875" style="3" customWidth="1"/>
    <col min="11542" max="11542" width="5.5703125" style="3" customWidth="1"/>
    <col min="11543" max="11543" width="3.7109375" style="3" customWidth="1"/>
    <col min="11544" max="11554" width="3.85546875" style="3" customWidth="1"/>
    <col min="11555" max="11777" width="9.140625" style="3"/>
    <col min="11778" max="11778" width="3.5703125" style="3" customWidth="1"/>
    <col min="11779" max="11779" width="18.7109375" style="3" customWidth="1"/>
    <col min="11780" max="11780" width="5.42578125" style="3" customWidth="1"/>
    <col min="11781" max="11781" width="4.140625" style="3" customWidth="1"/>
    <col min="11782" max="11782" width="4.7109375" style="3" customWidth="1"/>
    <col min="11783" max="11783" width="7.140625" style="3" customWidth="1"/>
    <col min="11784" max="11784" width="6.42578125" style="3" customWidth="1"/>
    <col min="11785" max="11786" width="5.7109375" style="3" customWidth="1"/>
    <col min="11787" max="11788" width="6.140625" style="3" customWidth="1"/>
    <col min="11789" max="11789" width="5.7109375" style="3" customWidth="1"/>
    <col min="11790" max="11790" width="6.140625" style="3" customWidth="1"/>
    <col min="11791" max="11791" width="6.42578125" style="3" customWidth="1"/>
    <col min="11792" max="11792" width="5.42578125" style="3" customWidth="1"/>
    <col min="11793" max="11793" width="6.140625" style="3" customWidth="1"/>
    <col min="11794" max="11794" width="7.28515625" style="3" customWidth="1"/>
    <col min="11795" max="11795" width="8" style="3" customWidth="1"/>
    <col min="11796" max="11796" width="8.42578125" style="3" customWidth="1"/>
    <col min="11797" max="11797" width="4.85546875" style="3" customWidth="1"/>
    <col min="11798" max="11798" width="5.5703125" style="3" customWidth="1"/>
    <col min="11799" max="11799" width="3.7109375" style="3" customWidth="1"/>
    <col min="11800" max="11810" width="3.85546875" style="3" customWidth="1"/>
    <col min="11811" max="12033" width="9.140625" style="3"/>
    <col min="12034" max="12034" width="3.5703125" style="3" customWidth="1"/>
    <col min="12035" max="12035" width="18.7109375" style="3" customWidth="1"/>
    <col min="12036" max="12036" width="5.42578125" style="3" customWidth="1"/>
    <col min="12037" max="12037" width="4.140625" style="3" customWidth="1"/>
    <col min="12038" max="12038" width="4.7109375" style="3" customWidth="1"/>
    <col min="12039" max="12039" width="7.140625" style="3" customWidth="1"/>
    <col min="12040" max="12040" width="6.42578125" style="3" customWidth="1"/>
    <col min="12041" max="12042" width="5.7109375" style="3" customWidth="1"/>
    <col min="12043" max="12044" width="6.140625" style="3" customWidth="1"/>
    <col min="12045" max="12045" width="5.7109375" style="3" customWidth="1"/>
    <col min="12046" max="12046" width="6.140625" style="3" customWidth="1"/>
    <col min="12047" max="12047" width="6.42578125" style="3" customWidth="1"/>
    <col min="12048" max="12048" width="5.42578125" style="3" customWidth="1"/>
    <col min="12049" max="12049" width="6.140625" style="3" customWidth="1"/>
    <col min="12050" max="12050" width="7.28515625" style="3" customWidth="1"/>
    <col min="12051" max="12051" width="8" style="3" customWidth="1"/>
    <col min="12052" max="12052" width="8.42578125" style="3" customWidth="1"/>
    <col min="12053" max="12053" width="4.85546875" style="3" customWidth="1"/>
    <col min="12054" max="12054" width="5.5703125" style="3" customWidth="1"/>
    <col min="12055" max="12055" width="3.7109375" style="3" customWidth="1"/>
    <col min="12056" max="12066" width="3.85546875" style="3" customWidth="1"/>
    <col min="12067" max="12289" width="9.140625" style="3"/>
    <col min="12290" max="12290" width="3.5703125" style="3" customWidth="1"/>
    <col min="12291" max="12291" width="18.7109375" style="3" customWidth="1"/>
    <col min="12292" max="12292" width="5.42578125" style="3" customWidth="1"/>
    <col min="12293" max="12293" width="4.140625" style="3" customWidth="1"/>
    <col min="12294" max="12294" width="4.7109375" style="3" customWidth="1"/>
    <col min="12295" max="12295" width="7.140625" style="3" customWidth="1"/>
    <col min="12296" max="12296" width="6.42578125" style="3" customWidth="1"/>
    <col min="12297" max="12298" width="5.7109375" style="3" customWidth="1"/>
    <col min="12299" max="12300" width="6.140625" style="3" customWidth="1"/>
    <col min="12301" max="12301" width="5.7109375" style="3" customWidth="1"/>
    <col min="12302" max="12302" width="6.140625" style="3" customWidth="1"/>
    <col min="12303" max="12303" width="6.42578125" style="3" customWidth="1"/>
    <col min="12304" max="12304" width="5.42578125" style="3" customWidth="1"/>
    <col min="12305" max="12305" width="6.140625" style="3" customWidth="1"/>
    <col min="12306" max="12306" width="7.28515625" style="3" customWidth="1"/>
    <col min="12307" max="12307" width="8" style="3" customWidth="1"/>
    <col min="12308" max="12308" width="8.42578125" style="3" customWidth="1"/>
    <col min="12309" max="12309" width="4.85546875" style="3" customWidth="1"/>
    <col min="12310" max="12310" width="5.5703125" style="3" customWidth="1"/>
    <col min="12311" max="12311" width="3.7109375" style="3" customWidth="1"/>
    <col min="12312" max="12322" width="3.85546875" style="3" customWidth="1"/>
    <col min="12323" max="12545" width="9.140625" style="3"/>
    <col min="12546" max="12546" width="3.5703125" style="3" customWidth="1"/>
    <col min="12547" max="12547" width="18.7109375" style="3" customWidth="1"/>
    <col min="12548" max="12548" width="5.42578125" style="3" customWidth="1"/>
    <col min="12549" max="12549" width="4.140625" style="3" customWidth="1"/>
    <col min="12550" max="12550" width="4.7109375" style="3" customWidth="1"/>
    <col min="12551" max="12551" width="7.140625" style="3" customWidth="1"/>
    <col min="12552" max="12552" width="6.42578125" style="3" customWidth="1"/>
    <col min="12553" max="12554" width="5.7109375" style="3" customWidth="1"/>
    <col min="12555" max="12556" width="6.140625" style="3" customWidth="1"/>
    <col min="12557" max="12557" width="5.7109375" style="3" customWidth="1"/>
    <col min="12558" max="12558" width="6.140625" style="3" customWidth="1"/>
    <col min="12559" max="12559" width="6.42578125" style="3" customWidth="1"/>
    <col min="12560" max="12560" width="5.42578125" style="3" customWidth="1"/>
    <col min="12561" max="12561" width="6.140625" style="3" customWidth="1"/>
    <col min="12562" max="12562" width="7.28515625" style="3" customWidth="1"/>
    <col min="12563" max="12563" width="8" style="3" customWidth="1"/>
    <col min="12564" max="12564" width="8.42578125" style="3" customWidth="1"/>
    <col min="12565" max="12565" width="4.85546875" style="3" customWidth="1"/>
    <col min="12566" max="12566" width="5.5703125" style="3" customWidth="1"/>
    <col min="12567" max="12567" width="3.7109375" style="3" customWidth="1"/>
    <col min="12568" max="12578" width="3.85546875" style="3" customWidth="1"/>
    <col min="12579" max="12801" width="9.140625" style="3"/>
    <col min="12802" max="12802" width="3.5703125" style="3" customWidth="1"/>
    <col min="12803" max="12803" width="18.7109375" style="3" customWidth="1"/>
    <col min="12804" max="12804" width="5.42578125" style="3" customWidth="1"/>
    <col min="12805" max="12805" width="4.140625" style="3" customWidth="1"/>
    <col min="12806" max="12806" width="4.7109375" style="3" customWidth="1"/>
    <col min="12807" max="12807" width="7.140625" style="3" customWidth="1"/>
    <col min="12808" max="12808" width="6.42578125" style="3" customWidth="1"/>
    <col min="12809" max="12810" width="5.7109375" style="3" customWidth="1"/>
    <col min="12811" max="12812" width="6.140625" style="3" customWidth="1"/>
    <col min="12813" max="12813" width="5.7109375" style="3" customWidth="1"/>
    <col min="12814" max="12814" width="6.140625" style="3" customWidth="1"/>
    <col min="12815" max="12815" width="6.42578125" style="3" customWidth="1"/>
    <col min="12816" max="12816" width="5.42578125" style="3" customWidth="1"/>
    <col min="12817" max="12817" width="6.140625" style="3" customWidth="1"/>
    <col min="12818" max="12818" width="7.28515625" style="3" customWidth="1"/>
    <col min="12819" max="12819" width="8" style="3" customWidth="1"/>
    <col min="12820" max="12820" width="8.42578125" style="3" customWidth="1"/>
    <col min="12821" max="12821" width="4.85546875" style="3" customWidth="1"/>
    <col min="12822" max="12822" width="5.5703125" style="3" customWidth="1"/>
    <col min="12823" max="12823" width="3.7109375" style="3" customWidth="1"/>
    <col min="12824" max="12834" width="3.85546875" style="3" customWidth="1"/>
    <col min="12835" max="13057" width="9.140625" style="3"/>
    <col min="13058" max="13058" width="3.5703125" style="3" customWidth="1"/>
    <col min="13059" max="13059" width="18.7109375" style="3" customWidth="1"/>
    <col min="13060" max="13060" width="5.42578125" style="3" customWidth="1"/>
    <col min="13061" max="13061" width="4.140625" style="3" customWidth="1"/>
    <col min="13062" max="13062" width="4.7109375" style="3" customWidth="1"/>
    <col min="13063" max="13063" width="7.140625" style="3" customWidth="1"/>
    <col min="13064" max="13064" width="6.42578125" style="3" customWidth="1"/>
    <col min="13065" max="13066" width="5.7109375" style="3" customWidth="1"/>
    <col min="13067" max="13068" width="6.140625" style="3" customWidth="1"/>
    <col min="13069" max="13069" width="5.7109375" style="3" customWidth="1"/>
    <col min="13070" max="13070" width="6.140625" style="3" customWidth="1"/>
    <col min="13071" max="13071" width="6.42578125" style="3" customWidth="1"/>
    <col min="13072" max="13072" width="5.42578125" style="3" customWidth="1"/>
    <col min="13073" max="13073" width="6.140625" style="3" customWidth="1"/>
    <col min="13074" max="13074" width="7.28515625" style="3" customWidth="1"/>
    <col min="13075" max="13075" width="8" style="3" customWidth="1"/>
    <col min="13076" max="13076" width="8.42578125" style="3" customWidth="1"/>
    <col min="13077" max="13077" width="4.85546875" style="3" customWidth="1"/>
    <col min="13078" max="13078" width="5.5703125" style="3" customWidth="1"/>
    <col min="13079" max="13079" width="3.7109375" style="3" customWidth="1"/>
    <col min="13080" max="13090" width="3.85546875" style="3" customWidth="1"/>
    <col min="13091" max="13313" width="9.140625" style="3"/>
    <col min="13314" max="13314" width="3.5703125" style="3" customWidth="1"/>
    <col min="13315" max="13315" width="18.7109375" style="3" customWidth="1"/>
    <col min="13316" max="13316" width="5.42578125" style="3" customWidth="1"/>
    <col min="13317" max="13317" width="4.140625" style="3" customWidth="1"/>
    <col min="13318" max="13318" width="4.7109375" style="3" customWidth="1"/>
    <col min="13319" max="13319" width="7.140625" style="3" customWidth="1"/>
    <col min="13320" max="13320" width="6.42578125" style="3" customWidth="1"/>
    <col min="13321" max="13322" width="5.7109375" style="3" customWidth="1"/>
    <col min="13323" max="13324" width="6.140625" style="3" customWidth="1"/>
    <col min="13325" max="13325" width="5.7109375" style="3" customWidth="1"/>
    <col min="13326" max="13326" width="6.140625" style="3" customWidth="1"/>
    <col min="13327" max="13327" width="6.42578125" style="3" customWidth="1"/>
    <col min="13328" max="13328" width="5.42578125" style="3" customWidth="1"/>
    <col min="13329" max="13329" width="6.140625" style="3" customWidth="1"/>
    <col min="13330" max="13330" width="7.28515625" style="3" customWidth="1"/>
    <col min="13331" max="13331" width="8" style="3" customWidth="1"/>
    <col min="13332" max="13332" width="8.42578125" style="3" customWidth="1"/>
    <col min="13333" max="13333" width="4.85546875" style="3" customWidth="1"/>
    <col min="13334" max="13334" width="5.5703125" style="3" customWidth="1"/>
    <col min="13335" max="13335" width="3.7109375" style="3" customWidth="1"/>
    <col min="13336" max="13346" width="3.85546875" style="3" customWidth="1"/>
    <col min="13347" max="13569" width="9.140625" style="3"/>
    <col min="13570" max="13570" width="3.5703125" style="3" customWidth="1"/>
    <col min="13571" max="13571" width="18.7109375" style="3" customWidth="1"/>
    <col min="13572" max="13572" width="5.42578125" style="3" customWidth="1"/>
    <col min="13573" max="13573" width="4.140625" style="3" customWidth="1"/>
    <col min="13574" max="13574" width="4.7109375" style="3" customWidth="1"/>
    <col min="13575" max="13575" width="7.140625" style="3" customWidth="1"/>
    <col min="13576" max="13576" width="6.42578125" style="3" customWidth="1"/>
    <col min="13577" max="13578" width="5.7109375" style="3" customWidth="1"/>
    <col min="13579" max="13580" width="6.140625" style="3" customWidth="1"/>
    <col min="13581" max="13581" width="5.7109375" style="3" customWidth="1"/>
    <col min="13582" max="13582" width="6.140625" style="3" customWidth="1"/>
    <col min="13583" max="13583" width="6.42578125" style="3" customWidth="1"/>
    <col min="13584" max="13584" width="5.42578125" style="3" customWidth="1"/>
    <col min="13585" max="13585" width="6.140625" style="3" customWidth="1"/>
    <col min="13586" max="13586" width="7.28515625" style="3" customWidth="1"/>
    <col min="13587" max="13587" width="8" style="3" customWidth="1"/>
    <col min="13588" max="13588" width="8.42578125" style="3" customWidth="1"/>
    <col min="13589" max="13589" width="4.85546875" style="3" customWidth="1"/>
    <col min="13590" max="13590" width="5.5703125" style="3" customWidth="1"/>
    <col min="13591" max="13591" width="3.7109375" style="3" customWidth="1"/>
    <col min="13592" max="13602" width="3.85546875" style="3" customWidth="1"/>
    <col min="13603" max="13825" width="9.140625" style="3"/>
    <col min="13826" max="13826" width="3.5703125" style="3" customWidth="1"/>
    <col min="13827" max="13827" width="18.7109375" style="3" customWidth="1"/>
    <col min="13828" max="13828" width="5.42578125" style="3" customWidth="1"/>
    <col min="13829" max="13829" width="4.140625" style="3" customWidth="1"/>
    <col min="13830" max="13830" width="4.7109375" style="3" customWidth="1"/>
    <col min="13831" max="13831" width="7.140625" style="3" customWidth="1"/>
    <col min="13832" max="13832" width="6.42578125" style="3" customWidth="1"/>
    <col min="13833" max="13834" width="5.7109375" style="3" customWidth="1"/>
    <col min="13835" max="13836" width="6.140625" style="3" customWidth="1"/>
    <col min="13837" max="13837" width="5.7109375" style="3" customWidth="1"/>
    <col min="13838" max="13838" width="6.140625" style="3" customWidth="1"/>
    <col min="13839" max="13839" width="6.42578125" style="3" customWidth="1"/>
    <col min="13840" max="13840" width="5.42578125" style="3" customWidth="1"/>
    <col min="13841" max="13841" width="6.140625" style="3" customWidth="1"/>
    <col min="13842" max="13842" width="7.28515625" style="3" customWidth="1"/>
    <col min="13843" max="13843" width="8" style="3" customWidth="1"/>
    <col min="13844" max="13844" width="8.42578125" style="3" customWidth="1"/>
    <col min="13845" max="13845" width="4.85546875" style="3" customWidth="1"/>
    <col min="13846" max="13846" width="5.5703125" style="3" customWidth="1"/>
    <col min="13847" max="13847" width="3.7109375" style="3" customWidth="1"/>
    <col min="13848" max="13858" width="3.85546875" style="3" customWidth="1"/>
    <col min="13859" max="14081" width="9.140625" style="3"/>
    <col min="14082" max="14082" width="3.5703125" style="3" customWidth="1"/>
    <col min="14083" max="14083" width="18.7109375" style="3" customWidth="1"/>
    <col min="14084" max="14084" width="5.42578125" style="3" customWidth="1"/>
    <col min="14085" max="14085" width="4.140625" style="3" customWidth="1"/>
    <col min="14086" max="14086" width="4.7109375" style="3" customWidth="1"/>
    <col min="14087" max="14087" width="7.140625" style="3" customWidth="1"/>
    <col min="14088" max="14088" width="6.42578125" style="3" customWidth="1"/>
    <col min="14089" max="14090" width="5.7109375" style="3" customWidth="1"/>
    <col min="14091" max="14092" width="6.140625" style="3" customWidth="1"/>
    <col min="14093" max="14093" width="5.7109375" style="3" customWidth="1"/>
    <col min="14094" max="14094" width="6.140625" style="3" customWidth="1"/>
    <col min="14095" max="14095" width="6.42578125" style="3" customWidth="1"/>
    <col min="14096" max="14096" width="5.42578125" style="3" customWidth="1"/>
    <col min="14097" max="14097" width="6.140625" style="3" customWidth="1"/>
    <col min="14098" max="14098" width="7.28515625" style="3" customWidth="1"/>
    <col min="14099" max="14099" width="8" style="3" customWidth="1"/>
    <col min="14100" max="14100" width="8.42578125" style="3" customWidth="1"/>
    <col min="14101" max="14101" width="4.85546875" style="3" customWidth="1"/>
    <col min="14102" max="14102" width="5.5703125" style="3" customWidth="1"/>
    <col min="14103" max="14103" width="3.7109375" style="3" customWidth="1"/>
    <col min="14104" max="14114" width="3.85546875" style="3" customWidth="1"/>
    <col min="14115" max="14337" width="9.140625" style="3"/>
    <col min="14338" max="14338" width="3.5703125" style="3" customWidth="1"/>
    <col min="14339" max="14339" width="18.7109375" style="3" customWidth="1"/>
    <col min="14340" max="14340" width="5.42578125" style="3" customWidth="1"/>
    <col min="14341" max="14341" width="4.140625" style="3" customWidth="1"/>
    <col min="14342" max="14342" width="4.7109375" style="3" customWidth="1"/>
    <col min="14343" max="14343" width="7.140625" style="3" customWidth="1"/>
    <col min="14344" max="14344" width="6.42578125" style="3" customWidth="1"/>
    <col min="14345" max="14346" width="5.7109375" style="3" customWidth="1"/>
    <col min="14347" max="14348" width="6.140625" style="3" customWidth="1"/>
    <col min="14349" max="14349" width="5.7109375" style="3" customWidth="1"/>
    <col min="14350" max="14350" width="6.140625" style="3" customWidth="1"/>
    <col min="14351" max="14351" width="6.42578125" style="3" customWidth="1"/>
    <col min="14352" max="14352" width="5.42578125" style="3" customWidth="1"/>
    <col min="14353" max="14353" width="6.140625" style="3" customWidth="1"/>
    <col min="14354" max="14354" width="7.28515625" style="3" customWidth="1"/>
    <col min="14355" max="14355" width="8" style="3" customWidth="1"/>
    <col min="14356" max="14356" width="8.42578125" style="3" customWidth="1"/>
    <col min="14357" max="14357" width="4.85546875" style="3" customWidth="1"/>
    <col min="14358" max="14358" width="5.5703125" style="3" customWidth="1"/>
    <col min="14359" max="14359" width="3.7109375" style="3" customWidth="1"/>
    <col min="14360" max="14370" width="3.85546875" style="3" customWidth="1"/>
    <col min="14371" max="14593" width="9.140625" style="3"/>
    <col min="14594" max="14594" width="3.5703125" style="3" customWidth="1"/>
    <col min="14595" max="14595" width="18.7109375" style="3" customWidth="1"/>
    <col min="14596" max="14596" width="5.42578125" style="3" customWidth="1"/>
    <col min="14597" max="14597" width="4.140625" style="3" customWidth="1"/>
    <col min="14598" max="14598" width="4.7109375" style="3" customWidth="1"/>
    <col min="14599" max="14599" width="7.140625" style="3" customWidth="1"/>
    <col min="14600" max="14600" width="6.42578125" style="3" customWidth="1"/>
    <col min="14601" max="14602" width="5.7109375" style="3" customWidth="1"/>
    <col min="14603" max="14604" width="6.140625" style="3" customWidth="1"/>
    <col min="14605" max="14605" width="5.7109375" style="3" customWidth="1"/>
    <col min="14606" max="14606" width="6.140625" style="3" customWidth="1"/>
    <col min="14607" max="14607" width="6.42578125" style="3" customWidth="1"/>
    <col min="14608" max="14608" width="5.42578125" style="3" customWidth="1"/>
    <col min="14609" max="14609" width="6.140625" style="3" customWidth="1"/>
    <col min="14610" max="14610" width="7.28515625" style="3" customWidth="1"/>
    <col min="14611" max="14611" width="8" style="3" customWidth="1"/>
    <col min="14612" max="14612" width="8.42578125" style="3" customWidth="1"/>
    <col min="14613" max="14613" width="4.85546875" style="3" customWidth="1"/>
    <col min="14614" max="14614" width="5.5703125" style="3" customWidth="1"/>
    <col min="14615" max="14615" width="3.7109375" style="3" customWidth="1"/>
    <col min="14616" max="14626" width="3.85546875" style="3" customWidth="1"/>
    <col min="14627" max="14849" width="9.140625" style="3"/>
    <col min="14850" max="14850" width="3.5703125" style="3" customWidth="1"/>
    <col min="14851" max="14851" width="18.7109375" style="3" customWidth="1"/>
    <col min="14852" max="14852" width="5.42578125" style="3" customWidth="1"/>
    <col min="14853" max="14853" width="4.140625" style="3" customWidth="1"/>
    <col min="14854" max="14854" width="4.7109375" style="3" customWidth="1"/>
    <col min="14855" max="14855" width="7.140625" style="3" customWidth="1"/>
    <col min="14856" max="14856" width="6.42578125" style="3" customWidth="1"/>
    <col min="14857" max="14858" width="5.7109375" style="3" customWidth="1"/>
    <col min="14859" max="14860" width="6.140625" style="3" customWidth="1"/>
    <col min="14861" max="14861" width="5.7109375" style="3" customWidth="1"/>
    <col min="14862" max="14862" width="6.140625" style="3" customWidth="1"/>
    <col min="14863" max="14863" width="6.42578125" style="3" customWidth="1"/>
    <col min="14864" max="14864" width="5.42578125" style="3" customWidth="1"/>
    <col min="14865" max="14865" width="6.140625" style="3" customWidth="1"/>
    <col min="14866" max="14866" width="7.28515625" style="3" customWidth="1"/>
    <col min="14867" max="14867" width="8" style="3" customWidth="1"/>
    <col min="14868" max="14868" width="8.42578125" style="3" customWidth="1"/>
    <col min="14869" max="14869" width="4.85546875" style="3" customWidth="1"/>
    <col min="14870" max="14870" width="5.5703125" style="3" customWidth="1"/>
    <col min="14871" max="14871" width="3.7109375" style="3" customWidth="1"/>
    <col min="14872" max="14882" width="3.85546875" style="3" customWidth="1"/>
    <col min="14883" max="15105" width="9.140625" style="3"/>
    <col min="15106" max="15106" width="3.5703125" style="3" customWidth="1"/>
    <col min="15107" max="15107" width="18.7109375" style="3" customWidth="1"/>
    <col min="15108" max="15108" width="5.42578125" style="3" customWidth="1"/>
    <col min="15109" max="15109" width="4.140625" style="3" customWidth="1"/>
    <col min="15110" max="15110" width="4.7109375" style="3" customWidth="1"/>
    <col min="15111" max="15111" width="7.140625" style="3" customWidth="1"/>
    <col min="15112" max="15112" width="6.42578125" style="3" customWidth="1"/>
    <col min="15113" max="15114" width="5.7109375" style="3" customWidth="1"/>
    <col min="15115" max="15116" width="6.140625" style="3" customWidth="1"/>
    <col min="15117" max="15117" width="5.7109375" style="3" customWidth="1"/>
    <col min="15118" max="15118" width="6.140625" style="3" customWidth="1"/>
    <col min="15119" max="15119" width="6.42578125" style="3" customWidth="1"/>
    <col min="15120" max="15120" width="5.42578125" style="3" customWidth="1"/>
    <col min="15121" max="15121" width="6.140625" style="3" customWidth="1"/>
    <col min="15122" max="15122" width="7.28515625" style="3" customWidth="1"/>
    <col min="15123" max="15123" width="8" style="3" customWidth="1"/>
    <col min="15124" max="15124" width="8.42578125" style="3" customWidth="1"/>
    <col min="15125" max="15125" width="4.85546875" style="3" customWidth="1"/>
    <col min="15126" max="15126" width="5.5703125" style="3" customWidth="1"/>
    <col min="15127" max="15127" width="3.7109375" style="3" customWidth="1"/>
    <col min="15128" max="15138" width="3.85546875" style="3" customWidth="1"/>
    <col min="15139" max="15361" width="9.140625" style="3"/>
    <col min="15362" max="15362" width="3.5703125" style="3" customWidth="1"/>
    <col min="15363" max="15363" width="18.7109375" style="3" customWidth="1"/>
    <col min="15364" max="15364" width="5.42578125" style="3" customWidth="1"/>
    <col min="15365" max="15365" width="4.140625" style="3" customWidth="1"/>
    <col min="15366" max="15366" width="4.7109375" style="3" customWidth="1"/>
    <col min="15367" max="15367" width="7.140625" style="3" customWidth="1"/>
    <col min="15368" max="15368" width="6.42578125" style="3" customWidth="1"/>
    <col min="15369" max="15370" width="5.7109375" style="3" customWidth="1"/>
    <col min="15371" max="15372" width="6.140625" style="3" customWidth="1"/>
    <col min="15373" max="15373" width="5.7109375" style="3" customWidth="1"/>
    <col min="15374" max="15374" width="6.140625" style="3" customWidth="1"/>
    <col min="15375" max="15375" width="6.42578125" style="3" customWidth="1"/>
    <col min="15376" max="15376" width="5.42578125" style="3" customWidth="1"/>
    <col min="15377" max="15377" width="6.140625" style="3" customWidth="1"/>
    <col min="15378" max="15378" width="7.28515625" style="3" customWidth="1"/>
    <col min="15379" max="15379" width="8" style="3" customWidth="1"/>
    <col min="15380" max="15380" width="8.42578125" style="3" customWidth="1"/>
    <col min="15381" max="15381" width="4.85546875" style="3" customWidth="1"/>
    <col min="15382" max="15382" width="5.5703125" style="3" customWidth="1"/>
    <col min="15383" max="15383" width="3.7109375" style="3" customWidth="1"/>
    <col min="15384" max="15394" width="3.85546875" style="3" customWidth="1"/>
    <col min="15395" max="15617" width="9.140625" style="3"/>
    <col min="15618" max="15618" width="3.5703125" style="3" customWidth="1"/>
    <col min="15619" max="15619" width="18.7109375" style="3" customWidth="1"/>
    <col min="15620" max="15620" width="5.42578125" style="3" customWidth="1"/>
    <col min="15621" max="15621" width="4.140625" style="3" customWidth="1"/>
    <col min="15622" max="15622" width="4.7109375" style="3" customWidth="1"/>
    <col min="15623" max="15623" width="7.140625" style="3" customWidth="1"/>
    <col min="15624" max="15624" width="6.42578125" style="3" customWidth="1"/>
    <col min="15625" max="15626" width="5.7109375" style="3" customWidth="1"/>
    <col min="15627" max="15628" width="6.140625" style="3" customWidth="1"/>
    <col min="15629" max="15629" width="5.7109375" style="3" customWidth="1"/>
    <col min="15630" max="15630" width="6.140625" style="3" customWidth="1"/>
    <col min="15631" max="15631" width="6.42578125" style="3" customWidth="1"/>
    <col min="15632" max="15632" width="5.42578125" style="3" customWidth="1"/>
    <col min="15633" max="15633" width="6.140625" style="3" customWidth="1"/>
    <col min="15634" max="15634" width="7.28515625" style="3" customWidth="1"/>
    <col min="15635" max="15635" width="8" style="3" customWidth="1"/>
    <col min="15636" max="15636" width="8.42578125" style="3" customWidth="1"/>
    <col min="15637" max="15637" width="4.85546875" style="3" customWidth="1"/>
    <col min="15638" max="15638" width="5.5703125" style="3" customWidth="1"/>
    <col min="15639" max="15639" width="3.7109375" style="3" customWidth="1"/>
    <col min="15640" max="15650" width="3.85546875" style="3" customWidth="1"/>
    <col min="15651" max="15873" width="9.140625" style="3"/>
    <col min="15874" max="15874" width="3.5703125" style="3" customWidth="1"/>
    <col min="15875" max="15875" width="18.7109375" style="3" customWidth="1"/>
    <col min="15876" max="15876" width="5.42578125" style="3" customWidth="1"/>
    <col min="15877" max="15877" width="4.140625" style="3" customWidth="1"/>
    <col min="15878" max="15878" width="4.7109375" style="3" customWidth="1"/>
    <col min="15879" max="15879" width="7.140625" style="3" customWidth="1"/>
    <col min="15880" max="15880" width="6.42578125" style="3" customWidth="1"/>
    <col min="15881" max="15882" width="5.7109375" style="3" customWidth="1"/>
    <col min="15883" max="15884" width="6.140625" style="3" customWidth="1"/>
    <col min="15885" max="15885" width="5.7109375" style="3" customWidth="1"/>
    <col min="15886" max="15886" width="6.140625" style="3" customWidth="1"/>
    <col min="15887" max="15887" width="6.42578125" style="3" customWidth="1"/>
    <col min="15888" max="15888" width="5.42578125" style="3" customWidth="1"/>
    <col min="15889" max="15889" width="6.140625" style="3" customWidth="1"/>
    <col min="15890" max="15890" width="7.28515625" style="3" customWidth="1"/>
    <col min="15891" max="15891" width="8" style="3" customWidth="1"/>
    <col min="15892" max="15892" width="8.42578125" style="3" customWidth="1"/>
    <col min="15893" max="15893" width="4.85546875" style="3" customWidth="1"/>
    <col min="15894" max="15894" width="5.5703125" style="3" customWidth="1"/>
    <col min="15895" max="15895" width="3.7109375" style="3" customWidth="1"/>
    <col min="15896" max="15906" width="3.85546875" style="3" customWidth="1"/>
    <col min="15907" max="16129" width="9.140625" style="3"/>
    <col min="16130" max="16130" width="3.5703125" style="3" customWidth="1"/>
    <col min="16131" max="16131" width="18.7109375" style="3" customWidth="1"/>
    <col min="16132" max="16132" width="5.42578125" style="3" customWidth="1"/>
    <col min="16133" max="16133" width="4.140625" style="3" customWidth="1"/>
    <col min="16134" max="16134" width="4.7109375" style="3" customWidth="1"/>
    <col min="16135" max="16135" width="7.140625" style="3" customWidth="1"/>
    <col min="16136" max="16136" width="6.42578125" style="3" customWidth="1"/>
    <col min="16137" max="16138" width="5.7109375" style="3" customWidth="1"/>
    <col min="16139" max="16140" width="6.140625" style="3" customWidth="1"/>
    <col min="16141" max="16141" width="5.7109375" style="3" customWidth="1"/>
    <col min="16142" max="16142" width="6.140625" style="3" customWidth="1"/>
    <col min="16143" max="16143" width="6.42578125" style="3" customWidth="1"/>
    <col min="16144" max="16144" width="5.42578125" style="3" customWidth="1"/>
    <col min="16145" max="16145" width="6.140625" style="3" customWidth="1"/>
    <col min="16146" max="16146" width="7.28515625" style="3" customWidth="1"/>
    <col min="16147" max="16147" width="8" style="3" customWidth="1"/>
    <col min="16148" max="16148" width="8.42578125" style="3" customWidth="1"/>
    <col min="16149" max="16149" width="4.85546875" style="3" customWidth="1"/>
    <col min="16150" max="16150" width="5.5703125" style="3" customWidth="1"/>
    <col min="16151" max="16151" width="3.7109375" style="3" customWidth="1"/>
    <col min="16152" max="16162" width="3.85546875" style="3" customWidth="1"/>
    <col min="16163" max="16384" width="9.140625" style="3"/>
  </cols>
  <sheetData>
    <row r="1" spans="1:24" ht="24" customHeight="1">
      <c r="B1" s="9">
        <v>2024</v>
      </c>
      <c r="C1" s="2" t="s">
        <v>1</v>
      </c>
      <c r="E1" s="9"/>
      <c r="H1" s="10"/>
      <c r="J1" s="11"/>
      <c r="L1" s="7"/>
    </row>
    <row r="2" spans="1:24" ht="18" customHeight="1" thickBot="1">
      <c r="B2" s="9"/>
      <c r="C2" s="2"/>
      <c r="E2" s="9"/>
      <c r="H2" s="53" t="s">
        <v>2</v>
      </c>
      <c r="I2" s="50"/>
      <c r="J2" s="54" t="s">
        <v>3</v>
      </c>
      <c r="K2" s="50"/>
      <c r="L2" s="6" t="s">
        <v>4</v>
      </c>
    </row>
    <row r="3" spans="1:24" ht="18" customHeight="1" thickBot="1">
      <c r="A3" s="12"/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8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06" t="s">
        <v>19</v>
      </c>
      <c r="Q3" s="106" t="s">
        <v>20</v>
      </c>
      <c r="R3" s="353" t="s">
        <v>107</v>
      </c>
      <c r="S3" s="354"/>
      <c r="T3" s="107" t="s">
        <v>108</v>
      </c>
      <c r="U3" s="108" t="s">
        <v>21</v>
      </c>
      <c r="V3" s="109" t="s">
        <v>22</v>
      </c>
    </row>
    <row r="4" spans="1:24" ht="18" customHeight="1">
      <c r="A4" s="20" t="s">
        <v>10</v>
      </c>
      <c r="B4" s="306" t="s">
        <v>42</v>
      </c>
      <c r="C4" s="301">
        <v>3</v>
      </c>
      <c r="D4" s="22"/>
      <c r="E4" s="23"/>
      <c r="F4" s="24">
        <v>3</v>
      </c>
      <c r="G4" s="89">
        <f>List2!D193</f>
        <v>904</v>
      </c>
      <c r="H4" s="83">
        <f>List2!F193</f>
        <v>963</v>
      </c>
      <c r="I4" s="83">
        <f>List2!H193</f>
        <v>975</v>
      </c>
      <c r="J4" s="22">
        <f>List2!J193</f>
        <v>0</v>
      </c>
      <c r="K4" s="22">
        <f>List2!L193</f>
        <v>0</v>
      </c>
      <c r="L4" s="113">
        <f>List2!N193</f>
        <v>0</v>
      </c>
      <c r="M4" s="22">
        <f>List2!P193</f>
        <v>0</v>
      </c>
      <c r="N4" s="22">
        <f>List2!R193</f>
        <v>0</v>
      </c>
      <c r="O4" s="88">
        <f>List2!T193</f>
        <v>0</v>
      </c>
      <c r="P4" s="101">
        <f t="shared" ref="P4:P13" si="0">SUM(G4:O4)</f>
        <v>2842</v>
      </c>
      <c r="Q4" s="102">
        <f t="shared" ref="Q4:Q13" si="1">P4/F4</f>
        <v>947.33333333333337</v>
      </c>
      <c r="R4" s="103">
        <f>'Vzájemné zápasy'!B9+'Vzájemné zápasy'!E9+'Vzájemné zápasy'!H9+'Vzájemné zápasy'!N9+'Vzájemné zápasy'!Q9+'Vzájemné zápasy'!T9+'Vzájemné zápasy'!W9+'Vzájemné zápasy'!Z9+'Vzájemné zápasy'!AC9</f>
        <v>24</v>
      </c>
      <c r="S4" s="103">
        <f>'Vzájemné zápasy'!D9+'Vzájemné zápasy'!G9+'Vzájemné zápasy'!J9+'Vzájemné zápasy'!P9+'Vzájemné zápasy'!S9+'Vzájemné zápasy'!V9+'Vzájemné zápasy'!Y9+'Vzájemné zápasy'!AB9+'Vzájemné zápasy'!AE9</f>
        <v>6</v>
      </c>
      <c r="T4" s="103">
        <f t="shared" ref="T4:T13" si="2">R4-S4</f>
        <v>18</v>
      </c>
      <c r="U4" s="104">
        <f t="shared" ref="U4:U13" si="3">(C4*2)+(D4*1)</f>
        <v>6</v>
      </c>
      <c r="V4" s="117">
        <f>Ujezdy!L6</f>
        <v>85</v>
      </c>
      <c r="W4" s="28"/>
      <c r="X4" s="28"/>
    </row>
    <row r="5" spans="1:24" ht="18" customHeight="1">
      <c r="A5" s="29" t="s">
        <v>11</v>
      </c>
      <c r="B5" s="309" t="s">
        <v>27</v>
      </c>
      <c r="C5" s="302">
        <v>2</v>
      </c>
      <c r="D5" s="32"/>
      <c r="E5" s="33"/>
      <c r="F5" s="34">
        <v>2</v>
      </c>
      <c r="G5" s="84">
        <f>'Vzájemné zápasy'!Z2</f>
        <v>956</v>
      </c>
      <c r="H5" s="85">
        <f>List2!F59</f>
        <v>986</v>
      </c>
      <c r="I5" s="32">
        <f>List2!H59</f>
        <v>0</v>
      </c>
      <c r="J5" s="32">
        <f>List2!J59</f>
        <v>0</v>
      </c>
      <c r="K5" s="32">
        <f>List2!L59</f>
        <v>0</v>
      </c>
      <c r="L5" s="32">
        <f>List2!N59</f>
        <v>0</v>
      </c>
      <c r="M5" s="31">
        <f>List2!P59</f>
        <v>0</v>
      </c>
      <c r="N5" s="31">
        <f>List2!R59</f>
        <v>0</v>
      </c>
      <c r="O5" s="86">
        <f>List2!T59</f>
        <v>0</v>
      </c>
      <c r="P5" s="35">
        <f t="shared" si="0"/>
        <v>1942</v>
      </c>
      <c r="Q5" s="36">
        <f t="shared" si="1"/>
        <v>971</v>
      </c>
      <c r="R5" s="103">
        <f>'Vzájemné zápasy'!E3+'Vzájemné zápasy'!H3+'Vzájemné zápasy'!K3+'Vzájemné zápasy'!N3+'Vzájemné zápasy'!Q3+'Vzájemné zápasy'!T3+'Vzájemné zápasy'!W3+'Vzájemné zápasy'!Z3+'Vzájemné zápasy'!AC3</f>
        <v>18</v>
      </c>
      <c r="S5" s="98">
        <f>'Vzájemné zápasy'!G3+'Vzájemné zápasy'!J3+'Vzájemné zápasy'!M3+'Vzájemné zápasy'!P3+'Vzájemné zápasy'!S3+'Vzájemné zápasy'!AB3+'Vzájemné zápasy'!AE3</f>
        <v>2</v>
      </c>
      <c r="T5" s="103">
        <f t="shared" si="2"/>
        <v>16</v>
      </c>
      <c r="U5" s="104">
        <f t="shared" si="3"/>
        <v>4</v>
      </c>
      <c r="V5" s="38">
        <f>Ujezdy!L3</f>
        <v>52</v>
      </c>
      <c r="W5" s="28"/>
      <c r="X5" s="28"/>
    </row>
    <row r="6" spans="1:24" ht="18" customHeight="1">
      <c r="A6" s="29" t="s">
        <v>12</v>
      </c>
      <c r="B6" s="307" t="s">
        <v>46</v>
      </c>
      <c r="C6" s="302">
        <v>2</v>
      </c>
      <c r="D6" s="32"/>
      <c r="E6" s="33"/>
      <c r="F6" s="34">
        <v>2</v>
      </c>
      <c r="G6" s="84">
        <f>'Vzájemné zápasy'!T4</f>
        <v>935</v>
      </c>
      <c r="H6" s="85">
        <f>List2!F133</f>
        <v>857</v>
      </c>
      <c r="I6" s="32">
        <f>List2!H133</f>
        <v>0</v>
      </c>
      <c r="J6" s="32">
        <f>List2!J133</f>
        <v>0</v>
      </c>
      <c r="K6" s="32">
        <f>List2!L133</f>
        <v>0</v>
      </c>
      <c r="L6" s="32">
        <f>List2!N133</f>
        <v>0</v>
      </c>
      <c r="M6" s="31">
        <f>List2!P133</f>
        <v>0</v>
      </c>
      <c r="N6" s="31">
        <f>List2!R133</f>
        <v>0</v>
      </c>
      <c r="O6" s="86">
        <f>List2!T133</f>
        <v>0</v>
      </c>
      <c r="P6" s="35">
        <f t="shared" si="0"/>
        <v>1792</v>
      </c>
      <c r="Q6" s="36">
        <f t="shared" si="1"/>
        <v>896</v>
      </c>
      <c r="R6" s="103">
        <f>'Vzájemné zápasy'!B5+'Vzájemné zápasy'!H5+'Vzájemné zápasy'!K5+'Vzájemné zápasy'!N5+'Vzájemné zápasy'!Q5+'Vzájemné zápasy'!T5+'Vzájemné zápasy'!W5+'Vzájemné zápasy'!Z5+'Vzájemné zápasy'!AC5</f>
        <v>18</v>
      </c>
      <c r="S6" s="98">
        <f>'Vzájemné zápasy'!D5+'Vzájemné zápasy'!J5+'Vzájemné zápasy'!M5+'Vzájemné zápasy'!P5+'Vzájemné zápasy'!S5+'Vzájemné zápasy'!V5+'Vzájemné zápasy'!Y5+'Vzájemné zápasy'!AB5+'Vzájemné zápasy'!AE5</f>
        <v>2</v>
      </c>
      <c r="T6" s="103">
        <f t="shared" si="2"/>
        <v>16</v>
      </c>
      <c r="U6" s="104">
        <f t="shared" si="3"/>
        <v>4</v>
      </c>
      <c r="V6" s="38">
        <f>Ujezdy!L4</f>
        <v>52</v>
      </c>
      <c r="W6" s="28"/>
      <c r="X6" s="28"/>
    </row>
    <row r="7" spans="1:24" ht="18" customHeight="1">
      <c r="A7" s="29" t="s">
        <v>13</v>
      </c>
      <c r="B7" s="308" t="s">
        <v>206</v>
      </c>
      <c r="C7" s="302">
        <v>1</v>
      </c>
      <c r="D7" s="32"/>
      <c r="E7" s="33"/>
      <c r="F7" s="34">
        <v>1</v>
      </c>
      <c r="G7" s="84">
        <f>'Vzájemné zápasy'!Q6</f>
        <v>936</v>
      </c>
      <c r="H7" s="32">
        <f>List2!F109</f>
        <v>0</v>
      </c>
      <c r="I7" s="32">
        <f>List2!H109</f>
        <v>0</v>
      </c>
      <c r="J7" s="32">
        <f>List2!J109</f>
        <v>0</v>
      </c>
      <c r="K7" s="32">
        <f>List2!L109</f>
        <v>0</v>
      </c>
      <c r="L7" s="32">
        <f>List2!N109</f>
        <v>0</v>
      </c>
      <c r="M7" s="31">
        <f>List2!P109</f>
        <v>0</v>
      </c>
      <c r="N7" s="31">
        <f>List2!R109</f>
        <v>0</v>
      </c>
      <c r="O7" s="86">
        <f>List2!T109</f>
        <v>0</v>
      </c>
      <c r="P7" s="35">
        <f t="shared" si="0"/>
        <v>936</v>
      </c>
      <c r="Q7" s="36">
        <f t="shared" si="1"/>
        <v>936</v>
      </c>
      <c r="R7" s="103">
        <f>'Vzájemné zápasy'!B7+'Vzájemné zápasy'!E7+'Vzájemné zápasy'!K7+'Vzájemné zápasy'!N7+'Vzájemné zápasy'!Q7+'Vzájemné zápasy'!T7+'Vzájemné zápasy'!W7+'Vzájemné zápasy'!Z7+'Vzájemné zápasy'!AC7</f>
        <v>8</v>
      </c>
      <c r="S7" s="98">
        <f>'Vzájemné zápasy'!D7+'Vzájemné zápasy'!G7+'Vzájemné zápasy'!M7+'Vzájemné zápasy'!P7+'Vzájemné zápasy'!S7+'Vzájemné zápasy'!V7+'Vzájemné zápasy'!Y7+'Vzájemné zápasy'!AB7+'Vzájemné zápasy'!AE7</f>
        <v>2</v>
      </c>
      <c r="T7" s="103">
        <f t="shared" si="2"/>
        <v>6</v>
      </c>
      <c r="U7" s="104">
        <f t="shared" si="3"/>
        <v>2</v>
      </c>
      <c r="V7" s="38">
        <f>Ujezdy!L5</f>
        <v>25</v>
      </c>
      <c r="W7" s="28"/>
      <c r="X7" s="28"/>
    </row>
    <row r="8" spans="1:24" ht="18" customHeight="1">
      <c r="A8" s="29" t="s">
        <v>14</v>
      </c>
      <c r="B8" s="307" t="s">
        <v>37</v>
      </c>
      <c r="C8" s="302">
        <v>1</v>
      </c>
      <c r="D8" s="32"/>
      <c r="E8" s="33">
        <v>1</v>
      </c>
      <c r="F8" s="34">
        <v>2</v>
      </c>
      <c r="G8" s="343">
        <f>List2!D229</f>
        <v>1006</v>
      </c>
      <c r="H8" s="32">
        <f>List2!F229</f>
        <v>928</v>
      </c>
      <c r="I8" s="32">
        <f>List2!H229</f>
        <v>0</v>
      </c>
      <c r="J8" s="32">
        <f>List2!J229</f>
        <v>0</v>
      </c>
      <c r="K8" s="32">
        <f>List2!L229</f>
        <v>0</v>
      </c>
      <c r="L8" s="32">
        <f>List2!N229</f>
        <v>0</v>
      </c>
      <c r="M8" s="31">
        <f>List2!P229</f>
        <v>0</v>
      </c>
      <c r="N8" s="31">
        <f>List2!R229</f>
        <v>0</v>
      </c>
      <c r="O8" s="86">
        <f>List2!T229</f>
        <v>0</v>
      </c>
      <c r="P8" s="35">
        <f t="shared" si="0"/>
        <v>1934</v>
      </c>
      <c r="Q8" s="36">
        <f t="shared" si="1"/>
        <v>967</v>
      </c>
      <c r="R8" s="103">
        <f>'Vzájemné zápasy'!B21+'Vzájemné zápasy'!E21+'Vzájemné zápasy'!H21+'Vzájemné zápasy'!K21+'Vzájemné zápasy'!N21+'Vzájemné zápasy'!Q21+'Vzájemné zápasy'!T21+'Vzájemné zápasy'!W21+'Vzájemné zápasy'!Z21</f>
        <v>11</v>
      </c>
      <c r="S8" s="98">
        <f>'Vzájemné zápasy'!D21+'Vzájemné zápasy'!G21+'Vzájemné zápasy'!J21+'Vzájemné zápasy'!M21+'Vzájemné zápasy'!P21+'Vzájemné zápasy'!S21+'Vzájemné zápasy'!V21+'Vzájemné zápasy'!Y21+'Vzájemné zápasy'!AB21</f>
        <v>9</v>
      </c>
      <c r="T8" s="103">
        <f t="shared" si="2"/>
        <v>2</v>
      </c>
      <c r="U8" s="104">
        <f t="shared" si="3"/>
        <v>2</v>
      </c>
      <c r="V8" s="38">
        <f>Ujezdy!L12</f>
        <v>67</v>
      </c>
      <c r="W8" s="28"/>
      <c r="X8" s="28"/>
    </row>
    <row r="9" spans="1:24" ht="18" customHeight="1">
      <c r="A9" s="29" t="s">
        <v>15</v>
      </c>
      <c r="B9" s="307" t="s">
        <v>31</v>
      </c>
      <c r="C9" s="302"/>
      <c r="D9" s="32"/>
      <c r="E9" s="33">
        <v>1</v>
      </c>
      <c r="F9" s="34">
        <v>1</v>
      </c>
      <c r="G9" s="35">
        <f>'Vzájemné zápasy'!H12</f>
        <v>796</v>
      </c>
      <c r="H9" s="32">
        <f>List2!F97</f>
        <v>0</v>
      </c>
      <c r="I9" s="32">
        <f>List2!H97</f>
        <v>0</v>
      </c>
      <c r="J9" s="32">
        <f>List2!J97</f>
        <v>0</v>
      </c>
      <c r="K9" s="32">
        <f>List2!L97</f>
        <v>0</v>
      </c>
      <c r="L9" s="32">
        <f>List2!N97</f>
        <v>0</v>
      </c>
      <c r="M9" s="31">
        <f>List2!P97</f>
        <v>0</v>
      </c>
      <c r="N9" s="31">
        <f>List2!R97</f>
        <v>0</v>
      </c>
      <c r="O9" s="86">
        <f>List2!T97</f>
        <v>0</v>
      </c>
      <c r="P9" s="35">
        <f t="shared" si="0"/>
        <v>796</v>
      </c>
      <c r="Q9" s="36">
        <f t="shared" si="1"/>
        <v>796</v>
      </c>
      <c r="R9" s="103">
        <f>'Vzájemné zápasy'!B13+'Vzájemné zápasy'!E13+'Vzájemné zápasy'!H13+'Vzájemné zápasy'!K13+'Vzájemné zápasy'!N13+'Vzájemné zápasy'!T13+'Vzájemné zápasy'!W13+'Vzájemné zápasy'!Z13+'Vzájemné zápasy'!AC13</f>
        <v>2</v>
      </c>
      <c r="S9" s="98">
        <f>'Vzájemné zápasy'!D13+'Vzájemné zápasy'!G13+'Vzájemné zápasy'!J13+'Vzájemné zápasy'!M13+'Vzájemné zápasy'!P13+'Vzájemné zápasy'!V13+'Vzájemné zápasy'!Y13+'Vzájemné zápasy'!AB13+'Vzájemné zápasy'!AE13</f>
        <v>8</v>
      </c>
      <c r="T9" s="103">
        <f t="shared" si="2"/>
        <v>-6</v>
      </c>
      <c r="U9" s="104">
        <f t="shared" si="3"/>
        <v>0</v>
      </c>
      <c r="V9" s="38">
        <f>Ujezdy!L8</f>
        <v>42</v>
      </c>
      <c r="W9" s="28"/>
      <c r="X9" s="28"/>
    </row>
    <row r="10" spans="1:24" ht="18" customHeight="1">
      <c r="A10" s="29" t="s">
        <v>16</v>
      </c>
      <c r="B10" s="310" t="s">
        <v>36</v>
      </c>
      <c r="C10" s="302"/>
      <c r="D10" s="32"/>
      <c r="E10" s="33">
        <v>1</v>
      </c>
      <c r="F10" s="34">
        <v>1</v>
      </c>
      <c r="G10" s="35">
        <f>List2!D217</f>
        <v>776</v>
      </c>
      <c r="H10" s="32">
        <f>List2!F217</f>
        <v>0</v>
      </c>
      <c r="I10" s="32">
        <f>List2!H217</f>
        <v>0</v>
      </c>
      <c r="J10" s="32">
        <f>List2!J217</f>
        <v>0</v>
      </c>
      <c r="K10" s="32">
        <f>List2!L217</f>
        <v>0</v>
      </c>
      <c r="L10" s="32">
        <f>List2!N217</f>
        <v>0</v>
      </c>
      <c r="M10" s="31">
        <f>List2!P217</f>
        <v>0</v>
      </c>
      <c r="N10" s="31">
        <f>List2!R217</f>
        <v>0</v>
      </c>
      <c r="O10" s="86">
        <f>List2!T217</f>
        <v>0</v>
      </c>
      <c r="P10" s="35">
        <f t="shared" si="0"/>
        <v>776</v>
      </c>
      <c r="Q10" s="36">
        <f t="shared" si="1"/>
        <v>776</v>
      </c>
      <c r="R10" s="103">
        <f>'Vzájemné zápasy'!B11+'Vzájemné zápasy'!E11+'Vzájemné zápasy'!H11+'Vzájemné zápasy'!K11+'Vzájemné zápasy'!Q11+'Vzájemné zápasy'!T11+'Vzájemné zápasy'!W11+'Vzájemné zápasy'!Z11+'Vzájemné zápasy'!AC11</f>
        <v>2</v>
      </c>
      <c r="S10" s="98">
        <f>'Vzájemné zápasy'!D11+'Vzájemné zápasy'!G11+'Vzájemné zápasy'!J11+'Vzájemné zápasy'!M11+'Vzájemné zápasy'!S11+'Vzájemné zápasy'!V11+'Vzájemné zápasy'!Y11+'Vzájemné zápasy'!AB11+'Vzájemné zápasy'!AE11</f>
        <v>8</v>
      </c>
      <c r="T10" s="103">
        <f t="shared" si="2"/>
        <v>-6</v>
      </c>
      <c r="U10" s="104">
        <f t="shared" si="3"/>
        <v>0</v>
      </c>
      <c r="V10" s="38">
        <f>Ujezdy!L7</f>
        <v>48</v>
      </c>
      <c r="W10" s="28"/>
      <c r="X10" s="28"/>
    </row>
    <row r="11" spans="1:24" ht="18" customHeight="1">
      <c r="A11" s="29" t="s">
        <v>17</v>
      </c>
      <c r="B11" s="311" t="s">
        <v>43</v>
      </c>
      <c r="C11" s="302"/>
      <c r="D11" s="32"/>
      <c r="E11" s="33">
        <v>2</v>
      </c>
      <c r="F11" s="34">
        <v>2</v>
      </c>
      <c r="G11" s="35">
        <f>List2!D169</f>
        <v>833</v>
      </c>
      <c r="H11" s="32">
        <f>List2!F169</f>
        <v>884</v>
      </c>
      <c r="I11" s="32">
        <f>List2!H169</f>
        <v>0</v>
      </c>
      <c r="J11" s="32">
        <f>List2!J169</f>
        <v>0</v>
      </c>
      <c r="K11" s="32">
        <f>List2!L169</f>
        <v>0</v>
      </c>
      <c r="L11" s="32">
        <f>List2!N169</f>
        <v>0</v>
      </c>
      <c r="M11" s="31">
        <f>List2!P181</f>
        <v>0</v>
      </c>
      <c r="N11" s="31">
        <f>List2!R169</f>
        <v>0</v>
      </c>
      <c r="O11" s="86">
        <f>List2!T169</f>
        <v>0</v>
      </c>
      <c r="P11" s="35">
        <f t="shared" si="0"/>
        <v>1717</v>
      </c>
      <c r="Q11" s="36">
        <f t="shared" si="1"/>
        <v>858.5</v>
      </c>
      <c r="R11" s="103">
        <f>'Vzájemné zápasy'!B17+'Vzájemné zápasy'!E17+'Vzájemné zápasy'!H17+'Vzájemné zápasy'!K17+'Vzájemné zápasy'!N17+'Vzájemné zápasy'!Q17+'Vzájemné zápasy'!T17+'Vzájemné zápasy'!Z17+'Vzájemné zápasy'!AC17</f>
        <v>5</v>
      </c>
      <c r="S11" s="98">
        <f>'Vzájemné zápasy'!D17+'Vzájemné zápasy'!G17+'Vzájemné zápasy'!J17+'Vzájemné zápasy'!M17+'Vzájemné zápasy'!P17+'Vzájemné zápasy'!S17+'Vzájemné zápasy'!V17+'Vzájemné zápasy'!AB17+'Vzájemné zápasy'!AE17</f>
        <v>15</v>
      </c>
      <c r="T11" s="103">
        <f t="shared" si="2"/>
        <v>-10</v>
      </c>
      <c r="U11" s="104">
        <f t="shared" si="3"/>
        <v>0</v>
      </c>
      <c r="V11" s="38">
        <f>Ujezdy!L10</f>
        <v>69</v>
      </c>
      <c r="W11" s="28"/>
      <c r="X11" s="28"/>
    </row>
    <row r="12" spans="1:24" ht="18" customHeight="1">
      <c r="A12" s="29" t="s">
        <v>18</v>
      </c>
      <c r="B12" s="307" t="s">
        <v>32</v>
      </c>
      <c r="C12" s="302"/>
      <c r="D12" s="32"/>
      <c r="E12" s="33">
        <v>2</v>
      </c>
      <c r="F12" s="34">
        <v>2</v>
      </c>
      <c r="G12" s="35">
        <f>'Vzájemné zápasy'!E14</f>
        <v>718</v>
      </c>
      <c r="H12" s="32">
        <f>List2!F145</f>
        <v>767</v>
      </c>
      <c r="I12" s="32">
        <f>List2!H145</f>
        <v>0</v>
      </c>
      <c r="J12" s="32">
        <f>List2!H145</f>
        <v>0</v>
      </c>
      <c r="K12" s="32">
        <f>List2!L145</f>
        <v>0</v>
      </c>
      <c r="L12" s="32">
        <f>List2!N145</f>
        <v>0</v>
      </c>
      <c r="M12" s="31">
        <f>List2!P145</f>
        <v>0</v>
      </c>
      <c r="N12" s="31">
        <f>List2!R145</f>
        <v>0</v>
      </c>
      <c r="O12" s="86">
        <f>List2!T145</f>
        <v>0</v>
      </c>
      <c r="P12" s="35">
        <f t="shared" si="0"/>
        <v>1485</v>
      </c>
      <c r="Q12" s="36">
        <f t="shared" si="1"/>
        <v>742.5</v>
      </c>
      <c r="R12" s="103">
        <f>'Vzájemné zápasy'!B15+'Vzájemné zápasy'!E15+'Vzájemné zápasy'!H15+'Vzájemné zápasy'!K15+'Vzájemné zápasy'!N15+'Vzájemné zápasy'!Q15+'Vzájemné zápasy'!W15+'Vzájemné zápasy'!Z15+'Vzájemné zápasy'!AC15</f>
        <v>2</v>
      </c>
      <c r="S12" s="98">
        <f>'Vzájemné zápasy'!D15+'Vzájemné zápasy'!G15+'Vzájemné zápasy'!J15+'Vzájemné zápasy'!M15+'Vzájemné zápasy'!P15+'Vzájemné zápasy'!S15+'Vzájemné zápasy'!Y15+'Vzájemné zápasy'!AB15+'Vzájemné zápasy'!AE15</f>
        <v>18</v>
      </c>
      <c r="T12" s="103">
        <f t="shared" si="2"/>
        <v>-16</v>
      </c>
      <c r="U12" s="104">
        <f t="shared" si="3"/>
        <v>0</v>
      </c>
      <c r="V12" s="38">
        <f>Ujezdy!L9</f>
        <v>113</v>
      </c>
      <c r="W12" s="28"/>
      <c r="X12" s="28"/>
    </row>
    <row r="13" spans="1:24" ht="18" customHeight="1" thickBot="1">
      <c r="A13" s="39" t="s">
        <v>23</v>
      </c>
      <c r="B13" s="351" t="s">
        <v>44</v>
      </c>
      <c r="C13" s="303"/>
      <c r="D13" s="41"/>
      <c r="E13" s="42">
        <v>2</v>
      </c>
      <c r="F13" s="43">
        <v>2</v>
      </c>
      <c r="G13" s="44">
        <f>'Vzájemné zápasy'!AB2</f>
        <v>765</v>
      </c>
      <c r="H13" s="41">
        <f>List2!F72</f>
        <v>690</v>
      </c>
      <c r="I13" s="41">
        <f>List2!H72</f>
        <v>0</v>
      </c>
      <c r="J13" s="41">
        <f>List2!J72</f>
        <v>0</v>
      </c>
      <c r="K13" s="41">
        <f>List2!L72</f>
        <v>0</v>
      </c>
      <c r="L13" s="41">
        <f>List2!N72</f>
        <v>0</v>
      </c>
      <c r="M13" s="40">
        <f>List2!P72</f>
        <v>0</v>
      </c>
      <c r="N13" s="40">
        <f>List2!R72</f>
        <v>0</v>
      </c>
      <c r="O13" s="87">
        <f>List2!T72</f>
        <v>0</v>
      </c>
      <c r="P13" s="44">
        <f t="shared" si="0"/>
        <v>1455</v>
      </c>
      <c r="Q13" s="45">
        <f t="shared" si="1"/>
        <v>727.5</v>
      </c>
      <c r="R13" s="100">
        <f>'Vzájemné zápasy'!B19+'Vzájemné zápasy'!E19+'Vzájemné zápasy'!H19+'Vzájemné zápasy'!K19+'Vzájemné zápasy'!N19+'Vzájemné zápasy'!Q19+'Vzájemné zápasy'!T19+'Vzájemné zápasy'!W19+'Vzájemné zápasy'!AC19</f>
        <v>0</v>
      </c>
      <c r="S13" s="99">
        <f>'Vzájemné zápasy'!D19+'Vzájemné zápasy'!G19+'Vzájemné zápasy'!J19+'Vzájemné zápasy'!M19+'Vzájemné zápasy'!P19+'Vzájemné zápasy'!S19+'Vzájemné zápasy'!V19+'Vzájemné zápasy'!Y19+'Vzájemné zápasy'!AE19</f>
        <v>20</v>
      </c>
      <c r="T13" s="304">
        <f t="shared" si="2"/>
        <v>-20</v>
      </c>
      <c r="U13" s="305">
        <f t="shared" si="3"/>
        <v>0</v>
      </c>
      <c r="V13" s="116">
        <f>Ujezdy!L11</f>
        <v>103</v>
      </c>
      <c r="W13" s="28"/>
      <c r="X13" s="28"/>
    </row>
    <row r="14" spans="1:24" s="4" customFormat="1" ht="9.75" customHeight="1">
      <c r="A14" s="46"/>
      <c r="B14" s="47"/>
      <c r="C14" s="48"/>
      <c r="D14" s="48"/>
      <c r="E14" s="48"/>
      <c r="F14" s="49"/>
      <c r="G14" s="47"/>
      <c r="H14" s="46"/>
      <c r="I14" s="48"/>
      <c r="J14" s="48"/>
      <c r="K14" s="48"/>
      <c r="L14" s="48"/>
      <c r="M14" s="47"/>
      <c r="N14" s="47"/>
      <c r="O14" s="47"/>
      <c r="P14" s="46"/>
      <c r="Q14" s="48"/>
      <c r="R14" s="48"/>
      <c r="S14" s="48"/>
      <c r="T14" s="48"/>
      <c r="U14" s="48"/>
    </row>
    <row r="15" spans="1:24" ht="24" customHeight="1">
      <c r="A15" s="50"/>
      <c r="B15" s="9"/>
      <c r="C15" s="2" t="s">
        <v>24</v>
      </c>
      <c r="D15" s="50"/>
      <c r="E15" s="9"/>
      <c r="F15" s="50"/>
      <c r="G15" s="50"/>
      <c r="H15" s="51"/>
      <c r="I15" s="50"/>
      <c r="J15" s="6"/>
      <c r="K15" s="50"/>
      <c r="L15" s="6"/>
      <c r="M15" s="50"/>
      <c r="N15" s="50"/>
      <c r="O15" s="50"/>
      <c r="P15" s="50"/>
      <c r="Q15" s="50"/>
      <c r="R15" s="50"/>
      <c r="S15" s="50"/>
      <c r="T15" s="50"/>
      <c r="U15" s="50"/>
      <c r="V15" s="52"/>
    </row>
    <row r="16" spans="1:24" ht="18" customHeight="1" thickBot="1">
      <c r="A16" s="50"/>
      <c r="B16" s="9"/>
      <c r="C16" s="2"/>
      <c r="D16" s="50"/>
      <c r="E16" s="9"/>
      <c r="F16" s="50"/>
      <c r="G16" s="50"/>
      <c r="H16" s="53" t="s">
        <v>2</v>
      </c>
      <c r="I16" s="50"/>
      <c r="J16" s="54" t="s">
        <v>3</v>
      </c>
      <c r="K16" s="50"/>
      <c r="L16" s="6" t="s">
        <v>4</v>
      </c>
      <c r="M16" s="50"/>
      <c r="N16" s="50"/>
      <c r="O16" s="50"/>
      <c r="P16" s="50"/>
      <c r="Q16" s="50"/>
      <c r="R16" s="50"/>
      <c r="S16" s="50"/>
      <c r="T16" s="50"/>
      <c r="U16" s="50"/>
      <c r="V16" s="52"/>
    </row>
    <row r="17" spans="1:24" ht="18" customHeight="1" thickBot="1">
      <c r="A17" s="12"/>
      <c r="B17" s="55" t="s">
        <v>5</v>
      </c>
      <c r="C17" s="14" t="s">
        <v>6</v>
      </c>
      <c r="D17" s="15" t="s">
        <v>7</v>
      </c>
      <c r="E17" s="56" t="s">
        <v>8</v>
      </c>
      <c r="F17" s="17" t="s">
        <v>9</v>
      </c>
      <c r="G17" s="18" t="s">
        <v>10</v>
      </c>
      <c r="H17" s="15" t="s">
        <v>11</v>
      </c>
      <c r="I17" s="15" t="s">
        <v>12</v>
      </c>
      <c r="J17" s="15" t="s">
        <v>13</v>
      </c>
      <c r="K17" s="15" t="s">
        <v>14</v>
      </c>
      <c r="L17" s="15" t="s">
        <v>15</v>
      </c>
      <c r="M17" s="15" t="s">
        <v>16</v>
      </c>
      <c r="N17" s="15" t="s">
        <v>17</v>
      </c>
      <c r="O17" s="15" t="s">
        <v>18</v>
      </c>
      <c r="P17" s="14" t="s">
        <v>19</v>
      </c>
      <c r="Q17" s="15" t="s">
        <v>20</v>
      </c>
      <c r="R17" s="355" t="s">
        <v>107</v>
      </c>
      <c r="S17" s="356"/>
      <c r="T17" s="96" t="s">
        <v>108</v>
      </c>
      <c r="U17" s="108" t="s">
        <v>21</v>
      </c>
      <c r="V17" s="19" t="s">
        <v>22</v>
      </c>
    </row>
    <row r="18" spans="1:24" ht="18" customHeight="1">
      <c r="A18" s="20" t="s">
        <v>10</v>
      </c>
      <c r="B18" s="306" t="s">
        <v>33</v>
      </c>
      <c r="C18" s="21">
        <v>2</v>
      </c>
      <c r="D18" s="22"/>
      <c r="E18" s="57"/>
      <c r="F18" s="24">
        <v>2</v>
      </c>
      <c r="G18" s="89">
        <f>'Vzájemné zápasy'!W24</f>
        <v>793</v>
      </c>
      <c r="H18" s="83">
        <f>List2!F11</f>
        <v>928</v>
      </c>
      <c r="I18" s="22">
        <f>List2!H11</f>
        <v>0</v>
      </c>
      <c r="J18" s="22">
        <f>List2!J11</f>
        <v>0</v>
      </c>
      <c r="K18" s="22">
        <f>List2!L11</f>
        <v>0</v>
      </c>
      <c r="L18" s="113">
        <f>List2!N11</f>
        <v>0</v>
      </c>
      <c r="M18" s="22">
        <f>List2!P11</f>
        <v>0</v>
      </c>
      <c r="N18" s="22">
        <f>List2!R11</f>
        <v>0</v>
      </c>
      <c r="O18" s="88"/>
      <c r="P18" s="25">
        <f t="shared" ref="P18:P26" si="4">SUM(G18:O18)</f>
        <v>1721</v>
      </c>
      <c r="Q18" s="26">
        <f t="shared" ref="Q18:Q26" si="5">P18/F18</f>
        <v>860.5</v>
      </c>
      <c r="R18" s="103">
        <f>'Vzájemné zápasy'!E25+'Vzájemné zápasy'!H25+'Vzájemné zápasy'!K25+'Vzájemné zápasy'!N25+'Vzájemné zápasy'!Q25+'Vzájemné zápasy'!T25+'Vzájemné zápasy'!W25+'Vzájemné zápasy'!Z25+'Vzájemné zápasy'!AC25</f>
        <v>20</v>
      </c>
      <c r="S18" s="103">
        <f>'Vzájemné zápasy'!G25+'Vzájemné zápasy'!J25+'Vzájemné zápasy'!M25+'Vzájemné zápasy'!P25+'Vzájemné zápasy'!S25+'Vzájemné zápasy'!V25+'Vzájemné zápasy'!Y25+'Vzájemné zápasy'!AB25+'Vzájemné zápasy'!AE25</f>
        <v>0</v>
      </c>
      <c r="T18" s="97">
        <f t="shared" ref="T18:T26" si="6">R18-S18</f>
        <v>20</v>
      </c>
      <c r="U18" s="283">
        <f t="shared" ref="U18:U26" si="7">(C18*2)+(D18*1)</f>
        <v>4</v>
      </c>
      <c r="V18" s="27">
        <f>Ujezdy!L13</f>
        <v>73</v>
      </c>
      <c r="W18" s="28"/>
      <c r="X18" s="28"/>
    </row>
    <row r="19" spans="1:24" ht="18" customHeight="1">
      <c r="A19" s="29" t="s">
        <v>11</v>
      </c>
      <c r="B19" s="315" t="s">
        <v>35</v>
      </c>
      <c r="C19" s="31">
        <v>2</v>
      </c>
      <c r="D19" s="32"/>
      <c r="E19" s="59"/>
      <c r="F19" s="34">
        <v>2</v>
      </c>
      <c r="G19" s="84">
        <f>List2!D24</f>
        <v>909</v>
      </c>
      <c r="H19" s="85">
        <f>List2!F24</f>
        <v>863</v>
      </c>
      <c r="I19" s="32">
        <f>List2!H24</f>
        <v>0</v>
      </c>
      <c r="J19" s="32">
        <f>List2!J24</f>
        <v>0</v>
      </c>
      <c r="K19" s="32">
        <f>List2!L24</f>
        <v>0</v>
      </c>
      <c r="L19" s="32">
        <f>List2!N24</f>
        <v>0</v>
      </c>
      <c r="M19" s="31">
        <f>List2!P24</f>
        <v>0</v>
      </c>
      <c r="N19" s="31">
        <f>List2!R24</f>
        <v>0</v>
      </c>
      <c r="O19" s="86"/>
      <c r="P19" s="35">
        <f t="shared" si="4"/>
        <v>1772</v>
      </c>
      <c r="Q19" s="36">
        <f t="shared" si="5"/>
        <v>886</v>
      </c>
      <c r="R19" s="103">
        <f>'Vzájemné zápasy'!B35+'Vzájemné zápasy'!E35+'Vzájemné zápasy'!H35+'Vzájemné zápasy'!K35+'Vzájemné zápasy'!N35+'Vzájemné zápasy'!T35+'Vzájemné zápasy'!W35+'Vzájemné zápasy'!Z35+'Vzájemné zápasy'!AC35</f>
        <v>18</v>
      </c>
      <c r="S19" s="98">
        <f>'Vzájemné zápasy'!D35+'Vzájemné zápasy'!G35+'Vzájemné zápasy'!J35+'Vzájemné zápasy'!M35+'Vzájemné zápasy'!P35+'Vzájemné zápasy'!V35+'Vzájemné zápasy'!Y35+'Vzájemné zápasy'!AB35+'Vzájemné zápasy'!AE35</f>
        <v>2</v>
      </c>
      <c r="T19" s="317">
        <f t="shared" si="6"/>
        <v>16</v>
      </c>
      <c r="U19" s="37">
        <f t="shared" si="7"/>
        <v>4</v>
      </c>
      <c r="V19" s="38">
        <f>Ujezdy!L18</f>
        <v>64</v>
      </c>
      <c r="W19" s="28"/>
      <c r="X19" s="28"/>
    </row>
    <row r="20" spans="1:24" ht="18" customHeight="1">
      <c r="A20" s="29" t="s">
        <v>12</v>
      </c>
      <c r="B20" s="309" t="s">
        <v>208</v>
      </c>
      <c r="C20" s="31">
        <v>2</v>
      </c>
      <c r="D20" s="32"/>
      <c r="E20" s="59"/>
      <c r="F20" s="34">
        <v>2</v>
      </c>
      <c r="G20" s="84">
        <f>List2!D181</f>
        <v>879</v>
      </c>
      <c r="H20" s="85">
        <f>List2!F181</f>
        <v>841</v>
      </c>
      <c r="I20" s="32">
        <f>List2!H181</f>
        <v>0</v>
      </c>
      <c r="J20" s="32">
        <f>List2!J181</f>
        <v>0</v>
      </c>
      <c r="K20" s="32">
        <f>List2!L181</f>
        <v>0</v>
      </c>
      <c r="L20" s="32">
        <f>List2!N181</f>
        <v>0</v>
      </c>
      <c r="M20" s="31">
        <f>List2!P181</f>
        <v>0</v>
      </c>
      <c r="N20" s="31">
        <f>List2!R181</f>
        <v>0</v>
      </c>
      <c r="O20" s="86"/>
      <c r="P20" s="35">
        <f t="shared" si="4"/>
        <v>1720</v>
      </c>
      <c r="Q20" s="36">
        <f t="shared" si="5"/>
        <v>860</v>
      </c>
      <c r="R20" s="103">
        <f>'Vzájemné zápasy'!B41+'Vzájemné zápasy'!E41+'Vzájemné zápasy'!H41+'Vzájemné zápasy'!K41+'Vzájemné zápasy'!N41+'Vzájemné zápasy'!Q41+'Vzájemné zápasy'!T41+'Vzájemné zápasy'!W41+'Vzájemné zápasy'!AC41</f>
        <v>18</v>
      </c>
      <c r="S20" s="98">
        <f>'Vzájemné zápasy'!D41+'Vzájemné zápasy'!G41+'Vzájemné zápasy'!J41+'Vzájemné zápasy'!M41+'Vzájemné zápasy'!P41+'Vzájemné zápasy'!S41+'Vzájemné zápasy'!V41+'Vzájemné zápasy'!Y41+'Vzájemné zápasy'!AE41</f>
        <v>2</v>
      </c>
      <c r="T20" s="317">
        <f t="shared" si="6"/>
        <v>16</v>
      </c>
      <c r="U20" s="37">
        <f t="shared" si="7"/>
        <v>4</v>
      </c>
      <c r="V20" s="38">
        <f>Ujezdy!L21</f>
        <v>91</v>
      </c>
      <c r="W20" s="28"/>
      <c r="X20" s="28"/>
    </row>
    <row r="21" spans="1:24" ht="18" customHeight="1">
      <c r="A21" s="29" t="s">
        <v>13</v>
      </c>
      <c r="B21" s="314" t="s">
        <v>207</v>
      </c>
      <c r="C21" s="31">
        <v>1</v>
      </c>
      <c r="D21" s="32"/>
      <c r="E21" s="59">
        <v>1</v>
      </c>
      <c r="F21" s="34">
        <v>2</v>
      </c>
      <c r="G21" s="35">
        <f>List2!D121</f>
        <v>702</v>
      </c>
      <c r="H21" s="85">
        <f>List2!F121</f>
        <v>682</v>
      </c>
      <c r="I21" s="32">
        <f>List2!H121</f>
        <v>0</v>
      </c>
      <c r="J21" s="32">
        <f>List2!J121</f>
        <v>0</v>
      </c>
      <c r="K21" s="32">
        <f>List2!L121</f>
        <v>0</v>
      </c>
      <c r="L21" s="32">
        <f>List2!N121</f>
        <v>0</v>
      </c>
      <c r="M21" s="31">
        <f>List2!P121</f>
        <v>0</v>
      </c>
      <c r="N21" s="31">
        <f>List2!R121</f>
        <v>0</v>
      </c>
      <c r="O21" s="86"/>
      <c r="P21" s="35">
        <f t="shared" si="4"/>
        <v>1384</v>
      </c>
      <c r="Q21" s="36">
        <f t="shared" si="5"/>
        <v>692</v>
      </c>
      <c r="R21" s="103">
        <f>'Vzájemné zápasy'!B31+'Vzájemné zápasy'!E31+'Vzájemné zápasy'!H31+'Vzájemné zápasy'!N31+'Vzájemné zápasy'!Q31+'Vzájemné zápasy'!T31+'Vzájemné zápasy'!W31+'Vzájemné zápasy'!Z31+'Vzájemné zápasy'!AC31</f>
        <v>10</v>
      </c>
      <c r="S21" s="98">
        <f>'Vzájemné zápasy'!D31+'Vzájemné zápasy'!G31+'Vzájemné zápasy'!J31+'Vzájemné zápasy'!P31+'Vzájemné zápasy'!S31+'Vzájemné zápasy'!V31+'Vzájemné zápasy'!Y31+'Vzájemné zápasy'!AB31+'Vzájemné zápasy'!AE31</f>
        <v>10</v>
      </c>
      <c r="T21" s="317">
        <f t="shared" si="6"/>
        <v>0</v>
      </c>
      <c r="U21" s="37">
        <f t="shared" si="7"/>
        <v>2</v>
      </c>
      <c r="V21" s="38">
        <f>Ujezdy!L16</f>
        <v>121</v>
      </c>
      <c r="W21" s="28"/>
      <c r="X21" s="28"/>
    </row>
    <row r="22" spans="1:24" ht="18" customHeight="1">
      <c r="A22" s="29" t="s">
        <v>14</v>
      </c>
      <c r="B22" s="310" t="s">
        <v>39</v>
      </c>
      <c r="C22" s="31">
        <v>1</v>
      </c>
      <c r="D22" s="32"/>
      <c r="E22" s="59">
        <v>1</v>
      </c>
      <c r="F22" s="34">
        <v>2</v>
      </c>
      <c r="G22" s="84">
        <f>'Vzájemné zápasy'!K26</f>
        <v>802</v>
      </c>
      <c r="H22" s="32">
        <f>List2!F35</f>
        <v>673</v>
      </c>
      <c r="I22" s="32">
        <f>List2!H35</f>
        <v>0</v>
      </c>
      <c r="J22" s="32">
        <f>List2!J35</f>
        <v>0</v>
      </c>
      <c r="K22" s="32">
        <f>List2!L35</f>
        <v>0</v>
      </c>
      <c r="L22" s="32">
        <f>List2!N35</f>
        <v>0</v>
      </c>
      <c r="M22" s="31">
        <f>List2!P35</f>
        <v>0</v>
      </c>
      <c r="N22" s="31">
        <f>List2!R35</f>
        <v>0</v>
      </c>
      <c r="O22" s="86"/>
      <c r="P22" s="35">
        <f t="shared" si="4"/>
        <v>1475</v>
      </c>
      <c r="Q22" s="36">
        <f t="shared" si="5"/>
        <v>737.5</v>
      </c>
      <c r="R22" s="103">
        <f>'Vzájemné zápasy'!B27+'Vzájemné zápasy'!H27+'Vzájemné zápasy'!K27+'Vzájemné zápasy'!N27+'Vzájemné zápasy'!Q27+'Vzájemné zápasy'!T27+'Vzájemné zápasy'!W27+'Vzájemné zápasy'!Z27+'Vzájemné zápasy'!AC27</f>
        <v>8</v>
      </c>
      <c r="S22" s="98">
        <f>'Vzájemné zápasy'!D27+'Vzájemné zápasy'!J27+'Vzájemné zápasy'!M27+'Vzájemné zápasy'!P27+'Vzájemné zápasy'!S27+'Vzájemné zápasy'!V27+'Vzájemné zápasy'!Y27+'Vzájemné zápasy'!AB27+'Vzájemné zápasy'!AE27</f>
        <v>12</v>
      </c>
      <c r="T22" s="317">
        <f t="shared" si="6"/>
        <v>-4</v>
      </c>
      <c r="U22" s="37">
        <f t="shared" si="7"/>
        <v>2</v>
      </c>
      <c r="V22" s="38">
        <f>Ujezdy!L14</f>
        <v>107</v>
      </c>
      <c r="W22" s="28"/>
      <c r="X22" s="28"/>
    </row>
    <row r="23" spans="1:24" ht="18" customHeight="1">
      <c r="A23" s="29" t="s">
        <v>15</v>
      </c>
      <c r="B23" s="309" t="s">
        <v>45</v>
      </c>
      <c r="C23" s="31">
        <v>1</v>
      </c>
      <c r="D23" s="32"/>
      <c r="E23" s="59">
        <v>2</v>
      </c>
      <c r="F23" s="34">
        <v>3</v>
      </c>
      <c r="G23" s="84">
        <f>List2!D157</f>
        <v>790</v>
      </c>
      <c r="H23" s="32">
        <f>List2!F157</f>
        <v>769</v>
      </c>
      <c r="I23" s="32">
        <f>List2!H157</f>
        <v>778</v>
      </c>
      <c r="J23" s="32">
        <f>List2!J157</f>
        <v>0</v>
      </c>
      <c r="K23" s="32">
        <f>List2!L157</f>
        <v>0</v>
      </c>
      <c r="L23" s="32">
        <f>List2!N157</f>
        <v>0</v>
      </c>
      <c r="M23" s="31">
        <f>List2!P157</f>
        <v>0</v>
      </c>
      <c r="N23" s="31">
        <f>List2!R157</f>
        <v>0</v>
      </c>
      <c r="O23" s="86"/>
      <c r="P23" s="35">
        <f t="shared" si="4"/>
        <v>2337</v>
      </c>
      <c r="Q23" s="36">
        <f t="shared" si="5"/>
        <v>779</v>
      </c>
      <c r="R23" s="103">
        <f>'Vzájemné zápasy'!B37+'Vzájemné zápasy'!E37+'Vzájemné zápasy'!H37+'Vzájemné zápasy'!K37+'Vzájemné zápasy'!N37+'Vzájemné zápasy'!Q37+'Vzájemné zápasy'!W37+'Vzájemné zápasy'!Z37+'Vzájemné zápasy'!AC37</f>
        <v>10</v>
      </c>
      <c r="S23" s="98">
        <f>'Vzájemné zápasy'!D37+'Vzájemné zápasy'!G37+'Vzájemné zápasy'!J37+'Vzájemné zápasy'!M37+'Vzájemné zápasy'!P37+'Vzájemné zápasy'!S37+'Vzájemné zápasy'!Y37+'Vzájemné zápasy'!AB37+'Vzájemné zápasy'!AE37</f>
        <v>20</v>
      </c>
      <c r="T23" s="317">
        <f t="shared" si="6"/>
        <v>-10</v>
      </c>
      <c r="U23" s="37">
        <f t="shared" si="7"/>
        <v>2</v>
      </c>
      <c r="V23" s="38">
        <f>Ujezdy!L19</f>
        <v>133</v>
      </c>
      <c r="W23" s="28"/>
      <c r="X23" s="28"/>
    </row>
    <row r="24" spans="1:24" ht="18" customHeight="1">
      <c r="A24" s="29" t="s">
        <v>16</v>
      </c>
      <c r="B24" s="316" t="s">
        <v>28</v>
      </c>
      <c r="C24" s="31"/>
      <c r="D24" s="32"/>
      <c r="E24" s="59">
        <v>1</v>
      </c>
      <c r="F24" s="34">
        <v>1</v>
      </c>
      <c r="G24" s="35">
        <f>'Vzájemné zápasy'!B38</f>
        <v>724</v>
      </c>
      <c r="H24" s="32">
        <f>List2!F85</f>
        <v>0</v>
      </c>
      <c r="I24" s="32">
        <f>List2!H85</f>
        <v>0</v>
      </c>
      <c r="J24" s="32">
        <f>List2!J85</f>
        <v>0</v>
      </c>
      <c r="K24" s="32">
        <f>List2!L85</f>
        <v>0</v>
      </c>
      <c r="L24" s="32">
        <f>List2!N85</f>
        <v>0</v>
      </c>
      <c r="M24" s="31">
        <f>List2!P85</f>
        <v>0</v>
      </c>
      <c r="N24" s="31">
        <f>List2!R85</f>
        <v>0</v>
      </c>
      <c r="O24" s="86"/>
      <c r="P24" s="35">
        <f t="shared" si="4"/>
        <v>724</v>
      </c>
      <c r="Q24" s="36">
        <f t="shared" si="5"/>
        <v>724</v>
      </c>
      <c r="R24" s="103">
        <f>'Vzájemné zápasy'!B39+'Vzájemné zápasy'!E39+'Vzájemné zápasy'!H39+'Vzájemné zápasy'!K39+'Vzájemné zápasy'!N39+'Vzájemné zápasy'!Q39+'Vzájemné zápasy'!T39+'Vzájemné zápasy'!Z39+'Vzájemné zápasy'!AC39</f>
        <v>0</v>
      </c>
      <c r="S24" s="98">
        <f>'Vzájemné zápasy'!D39+'Vzájemné zápasy'!G39+'Vzájemné zápasy'!J39+'Vzájemné zápasy'!M39+'Vzájemné zápasy'!P39+'Vzájemné zápasy'!S39+'Vzájemné zápasy'!V39+'Vzájemné zápasy'!AB39+'Vzájemné zápasy'!AE39</f>
        <v>10</v>
      </c>
      <c r="T24" s="317">
        <f t="shared" si="6"/>
        <v>-10</v>
      </c>
      <c r="U24" s="37">
        <f t="shared" si="7"/>
        <v>0</v>
      </c>
      <c r="V24" s="38">
        <f>Ujezdy!L20</f>
        <v>55</v>
      </c>
      <c r="W24" s="28"/>
      <c r="X24" s="28"/>
    </row>
    <row r="25" spans="1:24" ht="18" customHeight="1">
      <c r="A25" s="29" t="s">
        <v>17</v>
      </c>
      <c r="B25" s="313">
        <v>-11</v>
      </c>
      <c r="C25" s="31"/>
      <c r="D25" s="32"/>
      <c r="E25" s="59">
        <v>2</v>
      </c>
      <c r="F25" s="34">
        <v>2</v>
      </c>
      <c r="G25" s="35">
        <f>List2!D46</f>
        <v>728</v>
      </c>
      <c r="H25" s="32">
        <f>List2!F46</f>
        <v>753</v>
      </c>
      <c r="I25" s="32">
        <f>List2!H46</f>
        <v>0</v>
      </c>
      <c r="J25" s="32">
        <f>List2!J46</f>
        <v>0</v>
      </c>
      <c r="K25" s="32">
        <f>List2!L46</f>
        <v>0</v>
      </c>
      <c r="L25" s="32">
        <f>List2!N46</f>
        <v>0</v>
      </c>
      <c r="M25" s="31">
        <f>List2!P46</f>
        <v>0</v>
      </c>
      <c r="N25" s="31">
        <f>List2!R46</f>
        <v>0</v>
      </c>
      <c r="O25" s="86"/>
      <c r="P25" s="35">
        <f t="shared" si="4"/>
        <v>1481</v>
      </c>
      <c r="Q25" s="36">
        <f t="shared" si="5"/>
        <v>740.5</v>
      </c>
      <c r="R25" s="103">
        <f>'Vzájemné zápasy'!B29+'Vzájemné zápasy'!E29+'Vzájemné zápasy'!K29+'Vzájemné zápasy'!N29+'Vzájemné zápasy'!Q29+'Vzájemné zápasy'!T29+'Vzájemné zápasy'!W29+'Vzájemné zápasy'!Z29+'Vzájemné zápasy'!AC29</f>
        <v>4</v>
      </c>
      <c r="S25" s="98">
        <f>'Vzájemné zápasy'!D29+'Vzájemné zápasy'!G29+'Vzájemné zápasy'!M29+'Vzájemné zápasy'!P29+'Vzájemné zápasy'!S29+'Vzájemné zápasy'!V29+'Vzájemné zápasy'!Y29+'Vzájemné zápasy'!AB29+'Vzájemné zápasy'!AE29</f>
        <v>16</v>
      </c>
      <c r="T25" s="317">
        <f t="shared" si="6"/>
        <v>-12</v>
      </c>
      <c r="U25" s="37">
        <f t="shared" si="7"/>
        <v>0</v>
      </c>
      <c r="V25" s="38">
        <f>Ujezdy!L15</f>
        <v>109</v>
      </c>
      <c r="W25" s="28"/>
      <c r="X25" s="28"/>
    </row>
    <row r="26" spans="1:24" ht="18" customHeight="1">
      <c r="A26" s="29" t="s">
        <v>18</v>
      </c>
      <c r="B26" s="308" t="s">
        <v>41</v>
      </c>
      <c r="C26" s="31"/>
      <c r="D26" s="32"/>
      <c r="E26" s="59">
        <v>2</v>
      </c>
      <c r="F26" s="34">
        <v>2</v>
      </c>
      <c r="G26" s="35">
        <f>List2!D205</f>
        <v>641</v>
      </c>
      <c r="H26" s="32">
        <f>List2!F205</f>
        <v>642</v>
      </c>
      <c r="I26" s="32">
        <f>List2!H205</f>
        <v>0</v>
      </c>
      <c r="J26" s="32">
        <f>List2!J205</f>
        <v>0</v>
      </c>
      <c r="K26" s="32">
        <f>List2!L205</f>
        <v>0</v>
      </c>
      <c r="L26" s="32">
        <f>List2!N205</f>
        <v>0</v>
      </c>
      <c r="M26" s="31">
        <f>List2!P205</f>
        <v>0</v>
      </c>
      <c r="N26" s="31">
        <f>List2!R205</f>
        <v>0</v>
      </c>
      <c r="O26" s="86"/>
      <c r="P26" s="35">
        <f t="shared" si="4"/>
        <v>1283</v>
      </c>
      <c r="Q26" s="36">
        <f t="shared" si="5"/>
        <v>641.5</v>
      </c>
      <c r="R26" s="103">
        <f>'Vzájemné zápasy'!B33+'Vzájemné zápasy'!E33+'Vzájemné zápasy'!H33+'Vzájemné zápasy'!K33+'Vzájemné zápasy'!Q33+'Vzájemné zápasy'!T33+'Vzájemné zápasy'!W33+'Vzájemné zápasy'!Z33+'Vzájemné zápasy'!AC33</f>
        <v>2</v>
      </c>
      <c r="S26" s="98">
        <f>'Vzájemné zápasy'!D33+'Vzájemné zápasy'!G33+'Vzájemné zápasy'!J33+'Vzájemné zápasy'!M33+'Vzájemné zápasy'!S33+'Vzájemné zápasy'!V33+'Vzájemné zápasy'!Y33+'Vzájemné zápasy'!AB33+'Vzájemné zápasy'!AE33</f>
        <v>18</v>
      </c>
      <c r="T26" s="317">
        <f t="shared" si="6"/>
        <v>-16</v>
      </c>
      <c r="U26" s="37">
        <f t="shared" si="7"/>
        <v>0</v>
      </c>
      <c r="V26" s="38">
        <f>Ujezdy!L17</f>
        <v>141</v>
      </c>
      <c r="W26" s="28"/>
      <c r="X26" s="28"/>
    </row>
    <row r="27" spans="1:24" ht="18" customHeight="1" thickBot="1">
      <c r="A27" s="39" t="s">
        <v>23</v>
      </c>
      <c r="B27" s="342"/>
      <c r="C27" s="40"/>
      <c r="D27" s="41"/>
      <c r="E27" s="60"/>
      <c r="F27" s="43"/>
      <c r="G27" s="44"/>
      <c r="H27" s="41"/>
      <c r="I27" s="41"/>
      <c r="J27" s="41"/>
      <c r="K27" s="41"/>
      <c r="L27" s="41"/>
      <c r="M27" s="40"/>
      <c r="N27" s="40"/>
      <c r="O27" s="87"/>
      <c r="P27" s="44"/>
      <c r="Q27" s="45"/>
      <c r="R27" s="100"/>
      <c r="S27" s="100"/>
      <c r="T27" s="304"/>
      <c r="U27" s="305"/>
      <c r="V27" s="116"/>
      <c r="W27" s="28"/>
      <c r="X27" s="28"/>
    </row>
    <row r="28" spans="1:24" ht="15.75">
      <c r="B28" s="61"/>
      <c r="C28" s="6"/>
      <c r="D28" s="6"/>
      <c r="E28" s="6"/>
      <c r="G28" s="62"/>
      <c r="H28" s="61"/>
      <c r="I28" s="46"/>
      <c r="J28" s="48"/>
    </row>
    <row r="29" spans="1:24" ht="15.75">
      <c r="B29" s="63"/>
      <c r="C29" s="54"/>
      <c r="D29" s="54"/>
      <c r="E29" s="54"/>
      <c r="G29" s="62"/>
      <c r="H29" s="61"/>
      <c r="I29" s="46"/>
      <c r="J29" s="64"/>
    </row>
    <row r="30" spans="1:24" ht="15.75">
      <c r="B30" s="63"/>
      <c r="C30" s="54"/>
      <c r="D30" s="54"/>
      <c r="E30" s="54"/>
      <c r="G30" s="62"/>
      <c r="H30" s="61"/>
      <c r="I30" s="46"/>
      <c r="J30" s="64"/>
    </row>
    <row r="31" spans="1:24" ht="15.75">
      <c r="B31" s="65"/>
    </row>
    <row r="32" spans="1:24" ht="15.75">
      <c r="B32" s="65"/>
    </row>
    <row r="33" spans="2:2" ht="15.75">
      <c r="B33" s="1"/>
    </row>
  </sheetData>
  <sheetProtection selectLockedCells="1" selectUnlockedCells="1"/>
  <sortState ref="B4:V13">
    <sortCondition descending="1" ref="U4:U13"/>
    <sortCondition descending="1" ref="T4:T13"/>
    <sortCondition descending="1" ref="Q4:Q13"/>
  </sortState>
  <mergeCells count="2">
    <mergeCell ref="R3:S3"/>
    <mergeCell ref="R17:S17"/>
  </mergeCells>
  <printOptions horizontalCentered="1" verticalCentered="1"/>
  <pageMargins left="0" right="0" top="0.39370078740157483" bottom="0" header="0" footer="0"/>
  <pageSetup paperSize="9" firstPageNumber="0" orientation="landscape" r:id="rId1"/>
  <headerFooter alignWithMargins="0">
    <oddHeader>&amp;L&amp;"Arial"&amp;8&amp;K000000INTERNAL&amp;1#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"/>
  <dimension ref="A1:AE43"/>
  <sheetViews>
    <sheetView zoomScale="80" zoomScaleNormal="80" workbookViewId="0">
      <selection activeCell="Z9" sqref="Z9"/>
    </sheetView>
  </sheetViews>
  <sheetFormatPr defaultColWidth="4.5703125" defaultRowHeight="12.75"/>
  <cols>
    <col min="1" max="1" width="14.5703125" customWidth="1"/>
    <col min="2" max="2" width="7" bestFit="1" customWidth="1"/>
    <col min="3" max="3" width="2" bestFit="1" customWidth="1"/>
    <col min="4" max="4" width="7" customWidth="1"/>
    <col min="5" max="5" width="6.7109375" customWidth="1"/>
    <col min="6" max="6" width="2" bestFit="1" customWidth="1"/>
    <col min="7" max="7" width="5.5703125" customWidth="1"/>
    <col min="8" max="8" width="5.5703125" bestFit="1" customWidth="1"/>
    <col min="9" max="9" width="2" bestFit="1" customWidth="1"/>
    <col min="10" max="11" width="7" bestFit="1" customWidth="1"/>
    <col min="12" max="12" width="2" bestFit="1" customWidth="1"/>
    <col min="13" max="14" width="7" bestFit="1" customWidth="1"/>
    <col min="15" max="15" width="3.5703125" customWidth="1"/>
    <col min="16" max="16" width="5.7109375" bestFit="1" customWidth="1"/>
    <col min="17" max="17" width="7" bestFit="1" customWidth="1"/>
    <col min="18" max="18" width="2" bestFit="1" customWidth="1"/>
    <col min="19" max="19" width="5.5703125" bestFit="1" customWidth="1"/>
    <col min="20" max="20" width="7" bestFit="1" customWidth="1"/>
    <col min="21" max="21" width="2" bestFit="1" customWidth="1"/>
    <col min="22" max="22" width="7.7109375" customWidth="1"/>
    <col min="23" max="23" width="7" bestFit="1" customWidth="1"/>
    <col min="24" max="24" width="2" bestFit="1" customWidth="1"/>
    <col min="25" max="26" width="7" bestFit="1" customWidth="1"/>
    <col min="27" max="27" width="2.7109375" bestFit="1" customWidth="1"/>
    <col min="28" max="29" width="5.7109375" bestFit="1" customWidth="1"/>
    <col min="30" max="30" width="2" bestFit="1" customWidth="1"/>
    <col min="31" max="31" width="7.140625" bestFit="1" customWidth="1"/>
  </cols>
  <sheetData>
    <row r="1" spans="1:31" ht="59.25" customHeight="1" thickBot="1">
      <c r="A1" s="90">
        <v>2024</v>
      </c>
      <c r="B1" s="371" t="s">
        <v>27</v>
      </c>
      <c r="C1" s="368"/>
      <c r="D1" s="369"/>
      <c r="E1" s="362" t="s">
        <v>209</v>
      </c>
      <c r="F1" s="368"/>
      <c r="G1" s="369"/>
      <c r="H1" s="362" t="s">
        <v>210</v>
      </c>
      <c r="I1" s="368"/>
      <c r="J1" s="369"/>
      <c r="K1" s="362" t="s">
        <v>211</v>
      </c>
      <c r="L1" s="368"/>
      <c r="M1" s="369"/>
      <c r="N1" s="365" t="s">
        <v>36</v>
      </c>
      <c r="O1" s="366"/>
      <c r="P1" s="367"/>
      <c r="Q1" s="365" t="s">
        <v>31</v>
      </c>
      <c r="R1" s="366"/>
      <c r="S1" s="367"/>
      <c r="T1" s="365" t="s">
        <v>32</v>
      </c>
      <c r="U1" s="366"/>
      <c r="V1" s="367"/>
      <c r="W1" s="362" t="s">
        <v>212</v>
      </c>
      <c r="X1" s="363"/>
      <c r="Y1" s="364"/>
      <c r="Z1" s="372" t="s">
        <v>214</v>
      </c>
      <c r="AA1" s="373"/>
      <c r="AB1" s="374"/>
      <c r="AC1" s="362" t="s">
        <v>215</v>
      </c>
      <c r="AD1" s="363"/>
      <c r="AE1" s="364"/>
    </row>
    <row r="2" spans="1:31" ht="18.75" customHeight="1">
      <c r="A2" s="376" t="s">
        <v>27</v>
      </c>
      <c r="B2" s="383"/>
      <c r="C2" s="384"/>
      <c r="D2" s="385"/>
      <c r="E2" s="118"/>
      <c r="F2" s="119" t="s">
        <v>131</v>
      </c>
      <c r="G2" s="120"/>
      <c r="H2" s="118"/>
      <c r="I2" s="119" t="s">
        <v>131</v>
      </c>
      <c r="J2" s="120"/>
      <c r="K2" s="118"/>
      <c r="L2" s="119" t="s">
        <v>131</v>
      </c>
      <c r="M2" s="120"/>
      <c r="N2" s="118"/>
      <c r="O2" s="119" t="s">
        <v>131</v>
      </c>
      <c r="P2" s="120"/>
      <c r="Q2" s="118"/>
      <c r="R2" s="119" t="s">
        <v>131</v>
      </c>
      <c r="S2" s="120"/>
      <c r="T2" s="118"/>
      <c r="U2" s="119" t="s">
        <v>131</v>
      </c>
      <c r="V2" s="120"/>
      <c r="W2" s="118"/>
      <c r="X2" s="119" t="s">
        <v>131</v>
      </c>
      <c r="Y2" s="120"/>
      <c r="Z2" s="118">
        <v>956</v>
      </c>
      <c r="AA2" s="119" t="s">
        <v>131</v>
      </c>
      <c r="AB2" s="120">
        <v>765</v>
      </c>
      <c r="AC2" s="118">
        <f>D20</f>
        <v>986</v>
      </c>
      <c r="AD2" s="119" t="s">
        <v>131</v>
      </c>
      <c r="AE2" s="120">
        <f>B20</f>
        <v>928</v>
      </c>
    </row>
    <row r="3" spans="1:31" ht="18.75" customHeight="1">
      <c r="A3" s="359"/>
      <c r="B3" s="380"/>
      <c r="C3" s="381"/>
      <c r="D3" s="382"/>
      <c r="E3" s="133"/>
      <c r="F3" s="134" t="s">
        <v>131</v>
      </c>
      <c r="G3" s="135"/>
      <c r="H3" s="133"/>
      <c r="I3" s="134" t="s">
        <v>131</v>
      </c>
      <c r="J3" s="135"/>
      <c r="K3" s="133"/>
      <c r="L3" s="134" t="s">
        <v>131</v>
      </c>
      <c r="M3" s="135"/>
      <c r="N3" s="133"/>
      <c r="O3" s="134" t="s">
        <v>131</v>
      </c>
      <c r="P3" s="135"/>
      <c r="Q3" s="133"/>
      <c r="R3" s="134" t="s">
        <v>131</v>
      </c>
      <c r="S3" s="135"/>
      <c r="T3" s="133"/>
      <c r="U3" s="134" t="s">
        <v>131</v>
      </c>
      <c r="V3" s="135"/>
      <c r="W3" s="133"/>
      <c r="X3" s="134" t="s">
        <v>131</v>
      </c>
      <c r="Y3" s="135"/>
      <c r="Z3" s="133">
        <v>10</v>
      </c>
      <c r="AA3" s="134" t="s">
        <v>131</v>
      </c>
      <c r="AB3" s="134">
        <v>0</v>
      </c>
      <c r="AC3" s="133">
        <f>D21</f>
        <v>8</v>
      </c>
      <c r="AD3" s="134" t="s">
        <v>131</v>
      </c>
      <c r="AE3" s="135">
        <f>B21</f>
        <v>2</v>
      </c>
    </row>
    <row r="4" spans="1:31" ht="19.5" customHeight="1">
      <c r="A4" s="375" t="s">
        <v>46</v>
      </c>
      <c r="B4" s="130"/>
      <c r="C4" s="126" t="s">
        <v>131</v>
      </c>
      <c r="D4" s="132"/>
      <c r="E4" s="377"/>
      <c r="F4" s="378"/>
      <c r="G4" s="379"/>
      <c r="H4" s="130"/>
      <c r="I4" s="126" t="s">
        <v>131</v>
      </c>
      <c r="J4" s="132"/>
      <c r="K4" s="130"/>
      <c r="L4" s="126" t="s">
        <v>131</v>
      </c>
      <c r="M4" s="132"/>
      <c r="N4" s="130">
        <f>G10</f>
        <v>857</v>
      </c>
      <c r="O4" s="126" t="s">
        <v>131</v>
      </c>
      <c r="P4" s="132">
        <f>E10</f>
        <v>776</v>
      </c>
      <c r="Q4" s="130"/>
      <c r="R4" s="126" t="s">
        <v>131</v>
      </c>
      <c r="S4" s="132"/>
      <c r="T4" s="130">
        <v>935</v>
      </c>
      <c r="U4" s="126" t="s">
        <v>131</v>
      </c>
      <c r="V4" s="132">
        <v>718</v>
      </c>
      <c r="W4" s="130"/>
      <c r="X4" s="126" t="s">
        <v>131</v>
      </c>
      <c r="Y4" s="132"/>
      <c r="Z4" s="130"/>
      <c r="AA4" s="126" t="s">
        <v>131</v>
      </c>
      <c r="AB4" s="132"/>
      <c r="AC4" s="130"/>
      <c r="AD4" s="126" t="s">
        <v>131</v>
      </c>
      <c r="AE4" s="132"/>
    </row>
    <row r="5" spans="1:31" ht="18.75" customHeight="1">
      <c r="A5" s="359"/>
      <c r="B5" s="133"/>
      <c r="C5" s="134" t="s">
        <v>131</v>
      </c>
      <c r="D5" s="135"/>
      <c r="E5" s="380"/>
      <c r="F5" s="381"/>
      <c r="G5" s="382"/>
      <c r="H5" s="133"/>
      <c r="I5" s="134" t="s">
        <v>131</v>
      </c>
      <c r="J5" s="135"/>
      <c r="K5" s="133"/>
      <c r="L5" s="134" t="s">
        <v>131</v>
      </c>
      <c r="M5" s="135"/>
      <c r="N5" s="133">
        <v>8</v>
      </c>
      <c r="O5" s="134" t="s">
        <v>131</v>
      </c>
      <c r="P5" s="135">
        <v>2</v>
      </c>
      <c r="Q5" s="133"/>
      <c r="R5" s="134" t="s">
        <v>131</v>
      </c>
      <c r="S5" s="135"/>
      <c r="T5" s="133">
        <v>10</v>
      </c>
      <c r="U5" s="134" t="s">
        <v>131</v>
      </c>
      <c r="V5" s="135">
        <v>0</v>
      </c>
      <c r="W5" s="133"/>
      <c r="X5" s="134" t="s">
        <v>131</v>
      </c>
      <c r="Y5" s="135"/>
      <c r="Z5" s="133"/>
      <c r="AA5" s="134" t="s">
        <v>131</v>
      </c>
      <c r="AB5" s="135"/>
      <c r="AC5" s="133"/>
      <c r="AD5" s="134" t="s">
        <v>131</v>
      </c>
      <c r="AE5" s="135"/>
    </row>
    <row r="6" spans="1:31" ht="18.75">
      <c r="A6" s="375" t="s">
        <v>210</v>
      </c>
      <c r="B6" s="130"/>
      <c r="C6" s="126" t="s">
        <v>131</v>
      </c>
      <c r="D6" s="132"/>
      <c r="E6" s="130"/>
      <c r="F6" s="126" t="s">
        <v>131</v>
      </c>
      <c r="G6" s="132"/>
      <c r="H6" s="377"/>
      <c r="I6" s="378"/>
      <c r="J6" s="379"/>
      <c r="K6" s="130"/>
      <c r="L6" s="126" t="s">
        <v>131</v>
      </c>
      <c r="M6" s="132"/>
      <c r="N6" s="130"/>
      <c r="O6" s="126" t="s">
        <v>131</v>
      </c>
      <c r="P6" s="132"/>
      <c r="Q6" s="130">
        <v>936</v>
      </c>
      <c r="R6" s="126" t="s">
        <v>131</v>
      </c>
      <c r="S6" s="132">
        <v>796</v>
      </c>
      <c r="T6" s="130"/>
      <c r="U6" s="126" t="s">
        <v>131</v>
      </c>
      <c r="V6" s="132"/>
      <c r="W6" s="130"/>
      <c r="X6" s="126" t="s">
        <v>131</v>
      </c>
      <c r="Y6" s="132"/>
      <c r="Z6" s="130"/>
      <c r="AA6" s="126" t="s">
        <v>131</v>
      </c>
      <c r="AB6" s="132"/>
      <c r="AC6" s="130"/>
      <c r="AD6" s="126" t="s">
        <v>131</v>
      </c>
      <c r="AE6" s="132"/>
    </row>
    <row r="7" spans="1:31" ht="18.75">
      <c r="A7" s="359"/>
      <c r="B7" s="133"/>
      <c r="C7" s="134" t="s">
        <v>131</v>
      </c>
      <c r="D7" s="135"/>
      <c r="E7" s="133"/>
      <c r="F7" s="134" t="s">
        <v>131</v>
      </c>
      <c r="G7" s="135"/>
      <c r="H7" s="380"/>
      <c r="I7" s="381"/>
      <c r="J7" s="382"/>
      <c r="K7" s="133"/>
      <c r="L7" s="134" t="s">
        <v>131</v>
      </c>
      <c r="M7" s="135"/>
      <c r="N7" s="133"/>
      <c r="O7" s="134" t="s">
        <v>131</v>
      </c>
      <c r="P7" s="135"/>
      <c r="Q7" s="133">
        <v>8</v>
      </c>
      <c r="R7" s="134" t="s">
        <v>131</v>
      </c>
      <c r="S7" s="135">
        <v>2</v>
      </c>
      <c r="T7" s="133"/>
      <c r="U7" s="134" t="s">
        <v>131</v>
      </c>
      <c r="V7" s="135"/>
      <c r="W7" s="133"/>
      <c r="X7" s="134" t="s">
        <v>131</v>
      </c>
      <c r="Y7" s="135"/>
      <c r="Z7" s="133"/>
      <c r="AA7" s="134" t="s">
        <v>131</v>
      </c>
      <c r="AB7" s="135"/>
      <c r="AC7" s="133"/>
      <c r="AD7" s="134" t="s">
        <v>131</v>
      </c>
      <c r="AE7" s="135"/>
    </row>
    <row r="8" spans="1:31" ht="18.75">
      <c r="A8" s="375" t="s">
        <v>211</v>
      </c>
      <c r="B8" s="130"/>
      <c r="C8" s="126" t="s">
        <v>131</v>
      </c>
      <c r="D8" s="132"/>
      <c r="E8" s="130"/>
      <c r="F8" s="126" t="s">
        <v>131</v>
      </c>
      <c r="G8" s="132"/>
      <c r="H8" s="130"/>
      <c r="I8" s="126" t="s">
        <v>131</v>
      </c>
      <c r="J8" s="132"/>
      <c r="K8" s="377"/>
      <c r="L8" s="378"/>
      <c r="M8" s="379"/>
      <c r="N8" s="130"/>
      <c r="O8" s="126" t="s">
        <v>131</v>
      </c>
      <c r="P8" s="132"/>
      <c r="Q8" s="130"/>
      <c r="R8" s="126" t="s">
        <v>131</v>
      </c>
      <c r="S8" s="132"/>
      <c r="T8" s="130">
        <f>List2!F193</f>
        <v>963</v>
      </c>
      <c r="U8" s="126" t="s">
        <v>131</v>
      </c>
      <c r="V8" s="132">
        <f>K14</f>
        <v>767</v>
      </c>
      <c r="W8" s="130">
        <f>List2!D193</f>
        <v>904</v>
      </c>
      <c r="X8" s="126" t="s">
        <v>131</v>
      </c>
      <c r="Y8" s="132">
        <f>List2!D169</f>
        <v>833</v>
      </c>
      <c r="Z8" s="130">
        <f>List2!H193</f>
        <v>975</v>
      </c>
      <c r="AA8" s="126" t="s">
        <v>131</v>
      </c>
      <c r="AB8" s="132">
        <f>K18</f>
        <v>690</v>
      </c>
      <c r="AC8" s="130"/>
      <c r="AD8" s="126" t="s">
        <v>131</v>
      </c>
      <c r="AE8" s="132"/>
    </row>
    <row r="9" spans="1:31" ht="18.75">
      <c r="A9" s="359"/>
      <c r="B9" s="133"/>
      <c r="C9" s="134" t="s">
        <v>131</v>
      </c>
      <c r="D9" s="135"/>
      <c r="E9" s="133"/>
      <c r="F9" s="134" t="s">
        <v>131</v>
      </c>
      <c r="G9" s="135"/>
      <c r="H9" s="133"/>
      <c r="I9" s="134" t="s">
        <v>131</v>
      </c>
      <c r="J9" s="135"/>
      <c r="K9" s="380"/>
      <c r="L9" s="381"/>
      <c r="M9" s="382"/>
      <c r="N9" s="133"/>
      <c r="O9" s="134" t="s">
        <v>131</v>
      </c>
      <c r="P9" s="135"/>
      <c r="Q9" s="133"/>
      <c r="R9" s="134" t="s">
        <v>131</v>
      </c>
      <c r="S9" s="135"/>
      <c r="T9" s="133">
        <f>M15</f>
        <v>8</v>
      </c>
      <c r="U9" s="134" t="s">
        <v>131</v>
      </c>
      <c r="V9" s="135">
        <f>K15</f>
        <v>2</v>
      </c>
      <c r="W9" s="133">
        <v>6</v>
      </c>
      <c r="X9" s="134" t="s">
        <v>131</v>
      </c>
      <c r="Y9" s="135">
        <v>4</v>
      </c>
      <c r="Z9" s="133">
        <f>M19</f>
        <v>10</v>
      </c>
      <c r="AA9" s="134" t="s">
        <v>131</v>
      </c>
      <c r="AB9" s="135">
        <f>K19</f>
        <v>0</v>
      </c>
      <c r="AC9" s="133"/>
      <c r="AD9" s="134" t="s">
        <v>131</v>
      </c>
      <c r="AE9" s="135"/>
    </row>
    <row r="10" spans="1:31" ht="18.75">
      <c r="A10" s="375" t="s">
        <v>36</v>
      </c>
      <c r="B10" s="130"/>
      <c r="C10" s="126" t="s">
        <v>131</v>
      </c>
      <c r="D10" s="132"/>
      <c r="E10" s="130">
        <f>List2!D217</f>
        <v>776</v>
      </c>
      <c r="F10" s="126" t="s">
        <v>131</v>
      </c>
      <c r="G10" s="132">
        <f>List2!F133</f>
        <v>857</v>
      </c>
      <c r="H10" s="130"/>
      <c r="I10" s="126" t="s">
        <v>131</v>
      </c>
      <c r="J10" s="132"/>
      <c r="K10" s="130"/>
      <c r="L10" s="126" t="s">
        <v>131</v>
      </c>
      <c r="M10" s="132"/>
      <c r="N10" s="377"/>
      <c r="O10" s="378"/>
      <c r="P10" s="379"/>
      <c r="Q10" s="130"/>
      <c r="R10" s="126" t="s">
        <v>131</v>
      </c>
      <c r="S10" s="132"/>
      <c r="T10" s="130"/>
      <c r="U10" s="126" t="s">
        <v>131</v>
      </c>
      <c r="V10" s="132"/>
      <c r="W10" s="130"/>
      <c r="X10" s="126" t="s">
        <v>131</v>
      </c>
      <c r="Y10" s="132"/>
      <c r="Z10" s="130"/>
      <c r="AA10" s="126" t="s">
        <v>131</v>
      </c>
      <c r="AB10" s="132"/>
      <c r="AC10" s="130"/>
      <c r="AD10" s="126" t="s">
        <v>131</v>
      </c>
      <c r="AE10" s="132"/>
    </row>
    <row r="11" spans="1:31" ht="18.75">
      <c r="A11" s="359"/>
      <c r="B11" s="133"/>
      <c r="C11" s="134" t="s">
        <v>131</v>
      </c>
      <c r="D11" s="135"/>
      <c r="E11" s="133">
        <f>P5</f>
        <v>2</v>
      </c>
      <c r="F11" s="134" t="s">
        <v>131</v>
      </c>
      <c r="G11" s="135">
        <f>N5</f>
        <v>8</v>
      </c>
      <c r="H11" s="133"/>
      <c r="I11" s="134" t="s">
        <v>131</v>
      </c>
      <c r="J11" s="135"/>
      <c r="K11" s="133"/>
      <c r="L11" s="134" t="s">
        <v>131</v>
      </c>
      <c r="M11" s="135"/>
      <c r="N11" s="380"/>
      <c r="O11" s="381"/>
      <c r="P11" s="382"/>
      <c r="Q11" s="133"/>
      <c r="R11" s="134" t="s">
        <v>131</v>
      </c>
      <c r="S11" s="135"/>
      <c r="T11" s="133"/>
      <c r="U11" s="134" t="s">
        <v>131</v>
      </c>
      <c r="V11" s="135"/>
      <c r="W11" s="133"/>
      <c r="X11" s="134" t="s">
        <v>131</v>
      </c>
      <c r="Y11" s="135"/>
      <c r="Z11" s="133"/>
      <c r="AA11" s="134" t="s">
        <v>131</v>
      </c>
      <c r="AB11" s="135"/>
      <c r="AC11" s="133"/>
      <c r="AD11" s="134" t="s">
        <v>131</v>
      </c>
      <c r="AE11" s="135"/>
    </row>
    <row r="12" spans="1:31" ht="18.75">
      <c r="A12" s="357" t="s">
        <v>31</v>
      </c>
      <c r="B12" s="130"/>
      <c r="C12" s="126" t="s">
        <v>131</v>
      </c>
      <c r="D12" s="132"/>
      <c r="E12" s="130"/>
      <c r="F12" s="126" t="s">
        <v>131</v>
      </c>
      <c r="G12" s="132"/>
      <c r="H12" s="130">
        <f>S6</f>
        <v>796</v>
      </c>
      <c r="I12" s="126" t="s">
        <v>131</v>
      </c>
      <c r="J12" s="132">
        <f>Q6</f>
        <v>936</v>
      </c>
      <c r="K12" s="130"/>
      <c r="L12" s="126" t="s">
        <v>131</v>
      </c>
      <c r="M12" s="132"/>
      <c r="N12" s="130"/>
      <c r="O12" s="126" t="s">
        <v>131</v>
      </c>
      <c r="P12" s="132"/>
      <c r="Q12" s="377"/>
      <c r="R12" s="378"/>
      <c r="S12" s="379"/>
      <c r="T12" s="130"/>
      <c r="U12" s="126" t="s">
        <v>131</v>
      </c>
      <c r="V12" s="132"/>
      <c r="W12" s="130"/>
      <c r="X12" s="126" t="s">
        <v>131</v>
      </c>
      <c r="Y12" s="132"/>
      <c r="Z12" s="130"/>
      <c r="AA12" s="126" t="s">
        <v>131</v>
      </c>
      <c r="AB12" s="132"/>
      <c r="AC12" s="130"/>
      <c r="AD12" s="126" t="s">
        <v>131</v>
      </c>
      <c r="AE12" s="132"/>
    </row>
    <row r="13" spans="1:31" ht="18.75">
      <c r="A13" s="357"/>
      <c r="B13" s="133"/>
      <c r="C13" s="134" t="s">
        <v>131</v>
      </c>
      <c r="D13" s="135"/>
      <c r="E13" s="133"/>
      <c r="F13" s="134" t="s">
        <v>131</v>
      </c>
      <c r="G13" s="135"/>
      <c r="H13" s="133">
        <f>S7</f>
        <v>2</v>
      </c>
      <c r="I13" s="134" t="s">
        <v>131</v>
      </c>
      <c r="J13" s="135">
        <f>Q7</f>
        <v>8</v>
      </c>
      <c r="K13" s="133"/>
      <c r="L13" s="134" t="s">
        <v>131</v>
      </c>
      <c r="M13" s="135"/>
      <c r="N13" s="133"/>
      <c r="O13" s="134" t="s">
        <v>131</v>
      </c>
      <c r="P13" s="135"/>
      <c r="Q13" s="380"/>
      <c r="R13" s="381"/>
      <c r="S13" s="382"/>
      <c r="T13" s="133"/>
      <c r="U13" s="134" t="s">
        <v>131</v>
      </c>
      <c r="V13" s="135"/>
      <c r="W13" s="133"/>
      <c r="X13" s="134" t="s">
        <v>131</v>
      </c>
      <c r="Y13" s="135"/>
      <c r="Z13" s="133"/>
      <c r="AA13" s="134" t="s">
        <v>131</v>
      </c>
      <c r="AB13" s="135"/>
      <c r="AC13" s="133"/>
      <c r="AD13" s="134" t="s">
        <v>131</v>
      </c>
      <c r="AE13" s="135"/>
    </row>
    <row r="14" spans="1:31" ht="18.75">
      <c r="A14" s="357" t="s">
        <v>32</v>
      </c>
      <c r="B14" s="130"/>
      <c r="C14" s="126" t="s">
        <v>131</v>
      </c>
      <c r="D14" s="132"/>
      <c r="E14" s="130">
        <f>V4</f>
        <v>718</v>
      </c>
      <c r="F14" s="126" t="s">
        <v>131</v>
      </c>
      <c r="G14" s="132">
        <f>T4</f>
        <v>935</v>
      </c>
      <c r="H14" s="130"/>
      <c r="I14" s="126" t="s">
        <v>131</v>
      </c>
      <c r="J14" s="132"/>
      <c r="K14" s="130">
        <f>List2!F145</f>
        <v>767</v>
      </c>
      <c r="L14" s="126" t="s">
        <v>131</v>
      </c>
      <c r="M14" s="132">
        <f>T8</f>
        <v>963</v>
      </c>
      <c r="N14" s="130"/>
      <c r="O14" s="126" t="s">
        <v>131</v>
      </c>
      <c r="P14" s="132"/>
      <c r="Q14" s="130"/>
      <c r="R14" s="131" t="s">
        <v>131</v>
      </c>
      <c r="S14" s="132"/>
      <c r="T14" s="377"/>
      <c r="U14" s="378"/>
      <c r="V14" s="379"/>
      <c r="W14" s="130"/>
      <c r="X14" s="126" t="s">
        <v>131</v>
      </c>
      <c r="Y14" s="132"/>
      <c r="Z14" s="130"/>
      <c r="AA14" s="126" t="s">
        <v>131</v>
      </c>
      <c r="AB14" s="132"/>
      <c r="AC14" s="130"/>
      <c r="AD14" s="126" t="s">
        <v>131</v>
      </c>
      <c r="AE14" s="132"/>
    </row>
    <row r="15" spans="1:31" ht="18.75">
      <c r="A15" s="357"/>
      <c r="B15" s="133"/>
      <c r="C15" s="134" t="s">
        <v>131</v>
      </c>
      <c r="D15" s="135"/>
      <c r="E15" s="133">
        <f>V5</f>
        <v>0</v>
      </c>
      <c r="F15" s="134" t="s">
        <v>131</v>
      </c>
      <c r="G15" s="135">
        <f>T5</f>
        <v>10</v>
      </c>
      <c r="H15" s="133"/>
      <c r="I15" s="134" t="s">
        <v>131</v>
      </c>
      <c r="J15" s="135"/>
      <c r="K15" s="133">
        <v>2</v>
      </c>
      <c r="L15" s="134" t="s">
        <v>131</v>
      </c>
      <c r="M15" s="135">
        <v>8</v>
      </c>
      <c r="N15" s="133"/>
      <c r="O15" s="134" t="s">
        <v>131</v>
      </c>
      <c r="P15" s="135"/>
      <c r="Q15" s="133"/>
      <c r="R15" s="134" t="s">
        <v>131</v>
      </c>
      <c r="S15" s="135"/>
      <c r="T15" s="380"/>
      <c r="U15" s="381"/>
      <c r="V15" s="382"/>
      <c r="W15" s="133"/>
      <c r="X15" s="134" t="s">
        <v>131</v>
      </c>
      <c r="Y15" s="135"/>
      <c r="Z15" s="133"/>
      <c r="AA15" s="134" t="s">
        <v>131</v>
      </c>
      <c r="AB15" s="135"/>
      <c r="AC15" s="133"/>
      <c r="AD15" s="134" t="s">
        <v>131</v>
      </c>
      <c r="AE15" s="135"/>
    </row>
    <row r="16" spans="1:31" ht="18.75">
      <c r="A16" s="360" t="s">
        <v>212</v>
      </c>
      <c r="B16" s="130"/>
      <c r="C16" s="126" t="s">
        <v>131</v>
      </c>
      <c r="D16" s="132"/>
      <c r="E16" s="130"/>
      <c r="F16" s="126" t="s">
        <v>131</v>
      </c>
      <c r="G16" s="132"/>
      <c r="H16" s="130"/>
      <c r="I16" s="126" t="s">
        <v>131</v>
      </c>
      <c r="J16" s="132"/>
      <c r="K16" s="130">
        <f>List2!D169</f>
        <v>833</v>
      </c>
      <c r="L16" s="126" t="s">
        <v>131</v>
      </c>
      <c r="M16" s="132">
        <f>List2!D193</f>
        <v>904</v>
      </c>
      <c r="N16" s="130"/>
      <c r="O16" s="126" t="s">
        <v>131</v>
      </c>
      <c r="P16" s="132"/>
      <c r="Q16" s="130"/>
      <c r="R16" s="126" t="s">
        <v>131</v>
      </c>
      <c r="S16" s="132"/>
      <c r="T16" s="130"/>
      <c r="U16" s="126" t="s">
        <v>131</v>
      </c>
      <c r="V16" s="132"/>
      <c r="W16" s="377"/>
      <c r="X16" s="378"/>
      <c r="Y16" s="379"/>
      <c r="Z16" s="130"/>
      <c r="AA16" s="126" t="s">
        <v>131</v>
      </c>
      <c r="AB16" s="132"/>
      <c r="AC16" s="130">
        <f>List2!F169</f>
        <v>884</v>
      </c>
      <c r="AD16" s="126" t="s">
        <v>131</v>
      </c>
      <c r="AE16" s="132">
        <f>List2!D229</f>
        <v>1006</v>
      </c>
    </row>
    <row r="17" spans="1:31" ht="18.75">
      <c r="A17" s="359"/>
      <c r="B17" s="133"/>
      <c r="C17" s="134" t="s">
        <v>131</v>
      </c>
      <c r="D17" s="135"/>
      <c r="E17" s="133"/>
      <c r="F17" s="134" t="s">
        <v>131</v>
      </c>
      <c r="G17" s="135"/>
      <c r="H17" s="133"/>
      <c r="I17" s="134" t="s">
        <v>131</v>
      </c>
      <c r="J17" s="135"/>
      <c r="K17" s="133">
        <f>Y9</f>
        <v>4</v>
      </c>
      <c r="L17" s="134" t="s">
        <v>131</v>
      </c>
      <c r="M17" s="135">
        <f>W9</f>
        <v>6</v>
      </c>
      <c r="N17" s="133"/>
      <c r="O17" s="134" t="s">
        <v>131</v>
      </c>
      <c r="P17" s="135"/>
      <c r="Q17" s="133"/>
      <c r="R17" s="134" t="s">
        <v>131</v>
      </c>
      <c r="S17" s="135"/>
      <c r="T17" s="133"/>
      <c r="U17" s="134" t="s">
        <v>131</v>
      </c>
      <c r="V17" s="135"/>
      <c r="W17" s="380"/>
      <c r="X17" s="381"/>
      <c r="Y17" s="382"/>
      <c r="Z17" s="133"/>
      <c r="AA17" s="134" t="s">
        <v>131</v>
      </c>
      <c r="AB17" s="135"/>
      <c r="AC17" s="133">
        <v>1</v>
      </c>
      <c r="AD17" s="134" t="s">
        <v>131</v>
      </c>
      <c r="AE17" s="135">
        <v>9</v>
      </c>
    </row>
    <row r="18" spans="1:31" ht="18.75">
      <c r="A18" s="360" t="s">
        <v>213</v>
      </c>
      <c r="B18" s="130">
        <f>AB2</f>
        <v>765</v>
      </c>
      <c r="C18" s="126" t="s">
        <v>131</v>
      </c>
      <c r="D18" s="132">
        <f>Z2</f>
        <v>956</v>
      </c>
      <c r="E18" s="130"/>
      <c r="F18" s="126" t="s">
        <v>131</v>
      </c>
      <c r="G18" s="132"/>
      <c r="H18" s="130"/>
      <c r="I18" s="126" t="s">
        <v>131</v>
      </c>
      <c r="J18" s="132"/>
      <c r="K18" s="130">
        <f>List2!F72</f>
        <v>690</v>
      </c>
      <c r="L18" s="126" t="s">
        <v>131</v>
      </c>
      <c r="M18" s="132"/>
      <c r="N18" s="130"/>
      <c r="O18" s="126" t="s">
        <v>131</v>
      </c>
      <c r="P18" s="132"/>
      <c r="Q18" s="130"/>
      <c r="R18" s="126" t="s">
        <v>131</v>
      </c>
      <c r="S18" s="132"/>
      <c r="T18" s="130"/>
      <c r="U18" s="126" t="s">
        <v>131</v>
      </c>
      <c r="V18" s="132"/>
      <c r="W18" s="130"/>
      <c r="X18" s="131" t="s">
        <v>131</v>
      </c>
      <c r="Y18" s="132"/>
      <c r="Z18" s="377"/>
      <c r="AA18" s="378"/>
      <c r="AB18" s="379"/>
      <c r="AC18" s="130"/>
      <c r="AD18" s="126" t="s">
        <v>131</v>
      </c>
      <c r="AE18" s="132"/>
    </row>
    <row r="19" spans="1:31" ht="18.75">
      <c r="A19" s="359"/>
      <c r="B19" s="133">
        <f>AB3</f>
        <v>0</v>
      </c>
      <c r="C19" s="134" t="s">
        <v>131</v>
      </c>
      <c r="D19" s="135">
        <f>Z3</f>
        <v>10</v>
      </c>
      <c r="E19" s="133"/>
      <c r="F19" s="134" t="s">
        <v>131</v>
      </c>
      <c r="G19" s="135"/>
      <c r="H19" s="133"/>
      <c r="I19" s="134" t="s">
        <v>131</v>
      </c>
      <c r="J19" s="135"/>
      <c r="K19" s="133">
        <v>0</v>
      </c>
      <c r="L19" s="134" t="s">
        <v>131</v>
      </c>
      <c r="M19" s="135">
        <v>10</v>
      </c>
      <c r="N19" s="133"/>
      <c r="O19" s="134" t="s">
        <v>131</v>
      </c>
      <c r="P19" s="135"/>
      <c r="Q19" s="133"/>
      <c r="R19" s="134" t="s">
        <v>131</v>
      </c>
      <c r="S19" s="135"/>
      <c r="T19" s="133"/>
      <c r="U19" s="134" t="s">
        <v>131</v>
      </c>
      <c r="V19" s="135"/>
      <c r="W19" s="133"/>
      <c r="X19" s="134" t="s">
        <v>131</v>
      </c>
      <c r="Y19" s="135"/>
      <c r="Z19" s="380"/>
      <c r="AA19" s="381"/>
      <c r="AB19" s="382"/>
      <c r="AC19" s="133"/>
      <c r="AD19" s="134" t="s">
        <v>131</v>
      </c>
      <c r="AE19" s="135"/>
    </row>
    <row r="20" spans="1:31" ht="18.75">
      <c r="A20" s="358" t="s">
        <v>215</v>
      </c>
      <c r="B20" s="125">
        <f>List2!F229</f>
        <v>928</v>
      </c>
      <c r="C20" s="126" t="s">
        <v>131</v>
      </c>
      <c r="D20" s="127">
        <f>List2!F59</f>
        <v>986</v>
      </c>
      <c r="E20" s="125"/>
      <c r="F20" s="126" t="s">
        <v>131</v>
      </c>
      <c r="G20" s="127"/>
      <c r="H20" s="125"/>
      <c r="I20" s="126" t="s">
        <v>131</v>
      </c>
      <c r="J20" s="127"/>
      <c r="K20" s="125"/>
      <c r="L20" s="126" t="s">
        <v>131</v>
      </c>
      <c r="M20" s="127"/>
      <c r="N20" s="125"/>
      <c r="O20" s="126" t="s">
        <v>131</v>
      </c>
      <c r="P20" s="127"/>
      <c r="Q20" s="125"/>
      <c r="R20" s="126" t="s">
        <v>131</v>
      </c>
      <c r="S20" s="127"/>
      <c r="T20" s="125"/>
      <c r="U20" s="126" t="s">
        <v>131</v>
      </c>
      <c r="V20" s="127"/>
      <c r="W20" s="125">
        <f>List2!D229</f>
        <v>1006</v>
      </c>
      <c r="X20" s="126" t="s">
        <v>131</v>
      </c>
      <c r="Y20" s="127">
        <f>List2!F169</f>
        <v>884</v>
      </c>
      <c r="Z20" s="125"/>
      <c r="AA20" s="126" t="s">
        <v>131</v>
      </c>
      <c r="AB20" s="127"/>
      <c r="AC20" s="386"/>
      <c r="AD20" s="387"/>
      <c r="AE20" s="388"/>
    </row>
    <row r="21" spans="1:31" ht="19.5" thickBot="1">
      <c r="A21" s="359"/>
      <c r="B21" s="121">
        <v>2</v>
      </c>
      <c r="C21" s="122" t="s">
        <v>131</v>
      </c>
      <c r="D21" s="123">
        <v>8</v>
      </c>
      <c r="E21" s="121"/>
      <c r="F21" s="122" t="s">
        <v>131</v>
      </c>
      <c r="G21" s="123"/>
      <c r="H21" s="121"/>
      <c r="I21" s="122" t="s">
        <v>131</v>
      </c>
      <c r="J21" s="123"/>
      <c r="K21" s="121"/>
      <c r="L21" s="122" t="s">
        <v>131</v>
      </c>
      <c r="M21" s="123"/>
      <c r="N21" s="121"/>
      <c r="O21" s="122" t="s">
        <v>131</v>
      </c>
      <c r="P21" s="123"/>
      <c r="Q21" s="121"/>
      <c r="R21" s="122" t="s">
        <v>131</v>
      </c>
      <c r="S21" s="123"/>
      <c r="T21" s="121"/>
      <c r="U21" s="122" t="s">
        <v>131</v>
      </c>
      <c r="V21" s="123"/>
      <c r="W21" s="121">
        <f>AE17</f>
        <v>9</v>
      </c>
      <c r="X21" s="122" t="s">
        <v>131</v>
      </c>
      <c r="Y21" s="123">
        <f>AC17</f>
        <v>1</v>
      </c>
      <c r="Z21" s="121"/>
      <c r="AA21" s="122" t="s">
        <v>131</v>
      </c>
      <c r="AB21" s="123"/>
      <c r="AC21" s="389"/>
      <c r="AD21" s="390"/>
      <c r="AE21" s="391"/>
    </row>
    <row r="22" spans="1:31" ht="18.75" thickBot="1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5"/>
      <c r="Y22" s="5"/>
      <c r="Z22" s="5"/>
      <c r="AA22" s="5"/>
      <c r="AB22" s="5"/>
      <c r="AC22" s="5"/>
      <c r="AD22" s="5"/>
      <c r="AE22" s="5"/>
    </row>
    <row r="23" spans="1:31" ht="45.75" customHeight="1" thickBot="1">
      <c r="A23" s="90">
        <v>2024</v>
      </c>
      <c r="B23" s="365" t="s">
        <v>33</v>
      </c>
      <c r="C23" s="366"/>
      <c r="D23" s="367"/>
      <c r="E23" s="362" t="s">
        <v>216</v>
      </c>
      <c r="F23" s="368"/>
      <c r="G23" s="369"/>
      <c r="H23" s="362">
        <v>-11</v>
      </c>
      <c r="I23" s="368"/>
      <c r="J23" s="369"/>
      <c r="K23" s="362" t="s">
        <v>207</v>
      </c>
      <c r="L23" s="368"/>
      <c r="M23" s="369"/>
      <c r="N23" s="370" t="s">
        <v>217</v>
      </c>
      <c r="O23" s="366"/>
      <c r="P23" s="367"/>
      <c r="Q23" s="365" t="s">
        <v>35</v>
      </c>
      <c r="R23" s="366"/>
      <c r="S23" s="367"/>
      <c r="T23" s="370" t="s">
        <v>218</v>
      </c>
      <c r="U23" s="366"/>
      <c r="V23" s="367"/>
      <c r="W23" s="362" t="s">
        <v>28</v>
      </c>
      <c r="X23" s="363"/>
      <c r="Y23" s="364"/>
      <c r="Z23" s="372" t="s">
        <v>208</v>
      </c>
      <c r="AA23" s="373"/>
      <c r="AB23" s="374"/>
      <c r="AC23" s="362"/>
      <c r="AD23" s="363"/>
      <c r="AE23" s="364"/>
    </row>
    <row r="24" spans="1:31" ht="18.75">
      <c r="A24" s="361" t="s">
        <v>33</v>
      </c>
      <c r="B24" s="383"/>
      <c r="C24" s="384"/>
      <c r="D24" s="385"/>
      <c r="E24" s="118">
        <f>List2!P11</f>
        <v>0</v>
      </c>
      <c r="F24" s="131" t="s">
        <v>131</v>
      </c>
      <c r="G24" s="120"/>
      <c r="H24" s="118">
        <f>List2!H11</f>
        <v>0</v>
      </c>
      <c r="I24" s="131" t="s">
        <v>131</v>
      </c>
      <c r="J24" s="120"/>
      <c r="K24" s="118">
        <f>List2!N11</f>
        <v>0</v>
      </c>
      <c r="L24" s="131" t="s">
        <v>131</v>
      </c>
      <c r="M24" s="120"/>
      <c r="N24" s="118">
        <f>List2!L11</f>
        <v>0</v>
      </c>
      <c r="O24" s="131" t="s">
        <v>131</v>
      </c>
      <c r="P24" s="120"/>
      <c r="Q24" s="118">
        <f>List2!J11</f>
        <v>0</v>
      </c>
      <c r="R24" s="131" t="s">
        <v>131</v>
      </c>
      <c r="S24" s="120"/>
      <c r="T24" s="118">
        <f>List2!F11</f>
        <v>928</v>
      </c>
      <c r="U24" s="131" t="s">
        <v>131</v>
      </c>
      <c r="V24" s="120">
        <f>List2!F157</f>
        <v>769</v>
      </c>
      <c r="W24" s="118">
        <f>List2!D11</f>
        <v>793</v>
      </c>
      <c r="X24" s="131" t="s">
        <v>131</v>
      </c>
      <c r="Y24" s="120">
        <f>B38</f>
        <v>724</v>
      </c>
      <c r="Z24" s="118">
        <f>List2!R11</f>
        <v>0</v>
      </c>
      <c r="AA24" s="131" t="s">
        <v>131</v>
      </c>
      <c r="AB24" s="120"/>
      <c r="AC24" s="118"/>
      <c r="AD24" s="131" t="s">
        <v>131</v>
      </c>
      <c r="AE24" s="120"/>
    </row>
    <row r="25" spans="1:31" ht="18.75">
      <c r="A25" s="357"/>
      <c r="B25" s="386"/>
      <c r="C25" s="387"/>
      <c r="D25" s="388"/>
      <c r="E25" s="128"/>
      <c r="F25" s="134" t="s">
        <v>131</v>
      </c>
      <c r="G25" s="129"/>
      <c r="H25" s="128"/>
      <c r="I25" s="134" t="s">
        <v>131</v>
      </c>
      <c r="J25" s="129"/>
      <c r="K25" s="128"/>
      <c r="L25" s="134" t="s">
        <v>131</v>
      </c>
      <c r="M25" s="129"/>
      <c r="N25" s="128"/>
      <c r="O25" s="134" t="s">
        <v>131</v>
      </c>
      <c r="P25" s="129"/>
      <c r="Q25" s="128"/>
      <c r="R25" s="134" t="s">
        <v>131</v>
      </c>
      <c r="S25" s="129"/>
      <c r="T25" s="128">
        <v>10</v>
      </c>
      <c r="U25" s="134" t="s">
        <v>131</v>
      </c>
      <c r="V25" s="129">
        <v>0</v>
      </c>
      <c r="W25" s="128">
        <v>10</v>
      </c>
      <c r="X25" s="134" t="s">
        <v>131</v>
      </c>
      <c r="Y25" s="129">
        <v>0</v>
      </c>
      <c r="Z25" s="128"/>
      <c r="AA25" s="134" t="s">
        <v>131</v>
      </c>
      <c r="AB25" s="129"/>
      <c r="AC25" s="128"/>
      <c r="AD25" s="134" t="s">
        <v>131</v>
      </c>
      <c r="AE25" s="129"/>
    </row>
    <row r="26" spans="1:31" ht="18.75">
      <c r="A26" s="359" t="s">
        <v>39</v>
      </c>
      <c r="B26" s="130"/>
      <c r="C26" s="131" t="s">
        <v>131</v>
      </c>
      <c r="D26" s="132"/>
      <c r="E26" s="377"/>
      <c r="F26" s="378"/>
      <c r="G26" s="379"/>
      <c r="H26" s="130"/>
      <c r="I26" s="131" t="s">
        <v>131</v>
      </c>
      <c r="J26" s="132"/>
      <c r="K26" s="130">
        <f>List2!D35</f>
        <v>802</v>
      </c>
      <c r="L26" s="131" t="s">
        <v>131</v>
      </c>
      <c r="M26" s="132">
        <f>E30</f>
        <v>702</v>
      </c>
      <c r="N26" s="130"/>
      <c r="O26" s="131" t="s">
        <v>131</v>
      </c>
      <c r="P26" s="132"/>
      <c r="Q26" s="130">
        <f>G34</f>
        <v>673</v>
      </c>
      <c r="R26" s="131" t="s">
        <v>131</v>
      </c>
      <c r="S26" s="132">
        <f>E34</f>
        <v>863</v>
      </c>
      <c r="T26" s="130"/>
      <c r="U26" s="131" t="s">
        <v>131</v>
      </c>
      <c r="V26" s="132"/>
      <c r="W26" s="130"/>
      <c r="X26" s="131" t="s">
        <v>131</v>
      </c>
      <c r="Y26" s="132"/>
      <c r="Z26" s="130"/>
      <c r="AA26" s="131" t="s">
        <v>131</v>
      </c>
      <c r="AB26" s="132"/>
      <c r="AC26" s="130"/>
      <c r="AD26" s="131" t="s">
        <v>131</v>
      </c>
      <c r="AE26" s="132"/>
    </row>
    <row r="27" spans="1:31" ht="18.75">
      <c r="A27" s="357"/>
      <c r="B27" s="133"/>
      <c r="C27" s="134" t="s">
        <v>131</v>
      </c>
      <c r="D27" s="135"/>
      <c r="E27" s="380"/>
      <c r="F27" s="381"/>
      <c r="G27" s="382"/>
      <c r="H27" s="133"/>
      <c r="I27" s="134" t="s">
        <v>131</v>
      </c>
      <c r="J27" s="135"/>
      <c r="K27" s="133">
        <v>8</v>
      </c>
      <c r="L27" s="134" t="s">
        <v>131</v>
      </c>
      <c r="M27" s="135">
        <v>2</v>
      </c>
      <c r="N27" s="133"/>
      <c r="O27" s="134" t="s">
        <v>131</v>
      </c>
      <c r="P27" s="135"/>
      <c r="Q27" s="133">
        <v>0</v>
      </c>
      <c r="R27" s="134" t="s">
        <v>131</v>
      </c>
      <c r="S27" s="135">
        <v>10</v>
      </c>
      <c r="T27" s="133"/>
      <c r="U27" s="134" t="s">
        <v>131</v>
      </c>
      <c r="V27" s="135"/>
      <c r="W27" s="133"/>
      <c r="X27" s="134" t="s">
        <v>131</v>
      </c>
      <c r="Y27" s="135"/>
      <c r="Z27" s="133"/>
      <c r="AA27" s="134" t="s">
        <v>131</v>
      </c>
      <c r="AB27" s="135"/>
      <c r="AC27" s="133"/>
      <c r="AD27" s="134" t="s">
        <v>131</v>
      </c>
      <c r="AE27" s="135"/>
    </row>
    <row r="28" spans="1:31" ht="18.75">
      <c r="A28" s="357">
        <v>-11</v>
      </c>
      <c r="B28" s="130"/>
      <c r="C28" s="131" t="s">
        <v>131</v>
      </c>
      <c r="D28" s="132"/>
      <c r="E28" s="130"/>
      <c r="F28" s="131" t="s">
        <v>131</v>
      </c>
      <c r="G28" s="132"/>
      <c r="H28" s="377"/>
      <c r="I28" s="378"/>
      <c r="J28" s="379"/>
      <c r="K28" s="130"/>
      <c r="L28" s="131" t="s">
        <v>131</v>
      </c>
      <c r="M28" s="132"/>
      <c r="N28" s="130"/>
      <c r="O28" s="131" t="s">
        <v>131</v>
      </c>
      <c r="P28" s="132"/>
      <c r="Q28" s="130">
        <f>List2!F46</f>
        <v>753</v>
      </c>
      <c r="R28" s="131" t="s">
        <v>131</v>
      </c>
      <c r="S28" s="132">
        <f>List2!D24</f>
        <v>909</v>
      </c>
      <c r="T28" s="130">
        <f>List2!D46</f>
        <v>728</v>
      </c>
      <c r="U28" s="131" t="s">
        <v>131</v>
      </c>
      <c r="V28" s="132">
        <f>List2!D157</f>
        <v>790</v>
      </c>
      <c r="W28" s="130"/>
      <c r="X28" s="131" t="s">
        <v>131</v>
      </c>
      <c r="Y28" s="132"/>
      <c r="Z28" s="130"/>
      <c r="AA28" s="131" t="s">
        <v>131</v>
      </c>
      <c r="AB28" s="132"/>
      <c r="AC28" s="130"/>
      <c r="AD28" s="131" t="s">
        <v>131</v>
      </c>
      <c r="AE28" s="132"/>
    </row>
    <row r="29" spans="1:31" ht="18.75">
      <c r="A29" s="357"/>
      <c r="B29" s="133"/>
      <c r="C29" s="134" t="s">
        <v>131</v>
      </c>
      <c r="D29" s="135"/>
      <c r="E29" s="133"/>
      <c r="F29" s="134" t="s">
        <v>131</v>
      </c>
      <c r="G29" s="135"/>
      <c r="H29" s="380"/>
      <c r="I29" s="381"/>
      <c r="J29" s="382"/>
      <c r="K29" s="133"/>
      <c r="L29" s="134" t="s">
        <v>131</v>
      </c>
      <c r="M29" s="135"/>
      <c r="N29" s="133"/>
      <c r="O29" s="134" t="s">
        <v>131</v>
      </c>
      <c r="P29" s="135"/>
      <c r="Q29" s="133">
        <v>2</v>
      </c>
      <c r="R29" s="134" t="s">
        <v>131</v>
      </c>
      <c r="S29" s="135">
        <v>8</v>
      </c>
      <c r="T29" s="133">
        <v>2</v>
      </c>
      <c r="U29" s="134" t="s">
        <v>131</v>
      </c>
      <c r="V29" s="135">
        <v>8</v>
      </c>
      <c r="W29" s="133"/>
      <c r="X29" s="134" t="s">
        <v>131</v>
      </c>
      <c r="Y29" s="135"/>
      <c r="Z29" s="133"/>
      <c r="AA29" s="134" t="s">
        <v>131</v>
      </c>
      <c r="AB29" s="135"/>
      <c r="AC29" s="133"/>
      <c r="AD29" s="134" t="s">
        <v>131</v>
      </c>
      <c r="AE29" s="135"/>
    </row>
    <row r="30" spans="1:31" ht="18.75">
      <c r="A30" s="357" t="s">
        <v>207</v>
      </c>
      <c r="B30" s="130"/>
      <c r="C30" s="131" t="s">
        <v>131</v>
      </c>
      <c r="D30" s="132"/>
      <c r="E30" s="130">
        <f>List2!D121</f>
        <v>702</v>
      </c>
      <c r="F30" s="131" t="s">
        <v>131</v>
      </c>
      <c r="G30" s="132">
        <f>K26</f>
        <v>802</v>
      </c>
      <c r="H30" s="130"/>
      <c r="I30" s="131" t="s">
        <v>131</v>
      </c>
      <c r="J30" s="132"/>
      <c r="K30" s="377"/>
      <c r="L30" s="378"/>
      <c r="M30" s="379"/>
      <c r="N30" s="130">
        <f>List2!F121</f>
        <v>682</v>
      </c>
      <c r="O30" s="131" t="s">
        <v>131</v>
      </c>
      <c r="P30" s="132">
        <f>List2!F205</f>
        <v>642</v>
      </c>
      <c r="Q30" s="130"/>
      <c r="R30" s="131" t="s">
        <v>131</v>
      </c>
      <c r="S30" s="132"/>
      <c r="T30" s="130"/>
      <c r="U30" s="131" t="s">
        <v>131</v>
      </c>
      <c r="V30" s="132"/>
      <c r="W30" s="130"/>
      <c r="X30" s="131" t="s">
        <v>131</v>
      </c>
      <c r="Y30" s="132"/>
      <c r="Z30" s="130"/>
      <c r="AA30" s="131" t="s">
        <v>131</v>
      </c>
      <c r="AB30" s="132"/>
      <c r="AC30" s="130"/>
      <c r="AD30" s="131" t="s">
        <v>131</v>
      </c>
      <c r="AE30" s="132"/>
    </row>
    <row r="31" spans="1:31" ht="18.75">
      <c r="A31" s="357"/>
      <c r="B31" s="133"/>
      <c r="C31" s="134" t="s">
        <v>131</v>
      </c>
      <c r="D31" s="135"/>
      <c r="E31" s="133">
        <f>M27</f>
        <v>2</v>
      </c>
      <c r="F31" s="134" t="s">
        <v>131</v>
      </c>
      <c r="G31" s="135">
        <f>K27</f>
        <v>8</v>
      </c>
      <c r="H31" s="133"/>
      <c r="I31" s="134" t="s">
        <v>131</v>
      </c>
      <c r="J31" s="135"/>
      <c r="K31" s="380"/>
      <c r="L31" s="381"/>
      <c r="M31" s="382"/>
      <c r="N31" s="133">
        <v>8</v>
      </c>
      <c r="O31" s="134" t="s">
        <v>131</v>
      </c>
      <c r="P31" s="135">
        <v>2</v>
      </c>
      <c r="Q31" s="133"/>
      <c r="R31" s="134" t="s">
        <v>131</v>
      </c>
      <c r="S31" s="135"/>
      <c r="T31" s="133"/>
      <c r="U31" s="134" t="s">
        <v>131</v>
      </c>
      <c r="V31" s="135"/>
      <c r="W31" s="133"/>
      <c r="X31" s="134" t="s">
        <v>131</v>
      </c>
      <c r="Y31" s="135"/>
      <c r="Z31" s="133"/>
      <c r="AA31" s="134" t="s">
        <v>131</v>
      </c>
      <c r="AB31" s="135"/>
      <c r="AC31" s="133"/>
      <c r="AD31" s="134" t="s">
        <v>131</v>
      </c>
      <c r="AE31" s="135"/>
    </row>
    <row r="32" spans="1:31" ht="18.75">
      <c r="A32" s="357" t="s">
        <v>217</v>
      </c>
      <c r="B32" s="130"/>
      <c r="C32" s="131" t="s">
        <v>131</v>
      </c>
      <c r="D32" s="132"/>
      <c r="E32" s="130"/>
      <c r="F32" s="131" t="s">
        <v>131</v>
      </c>
      <c r="G32" s="132"/>
      <c r="H32" s="130"/>
      <c r="I32" s="131" t="s">
        <v>131</v>
      </c>
      <c r="J32" s="132"/>
      <c r="K32" s="130">
        <f>P30</f>
        <v>642</v>
      </c>
      <c r="L32" s="131" t="s">
        <v>131</v>
      </c>
      <c r="M32" s="132">
        <f>N30</f>
        <v>682</v>
      </c>
      <c r="N32" s="377"/>
      <c r="O32" s="378"/>
      <c r="P32" s="379"/>
      <c r="Q32" s="130"/>
      <c r="R32" s="131" t="s">
        <v>131</v>
      </c>
      <c r="S32" s="132"/>
      <c r="T32" s="130"/>
      <c r="U32" s="131" t="s">
        <v>131</v>
      </c>
      <c r="V32" s="132"/>
      <c r="W32" s="130"/>
      <c r="X32" s="131" t="s">
        <v>131</v>
      </c>
      <c r="Y32" s="132"/>
      <c r="Z32" s="130">
        <f>List2!D205</f>
        <v>641</v>
      </c>
      <c r="AA32" s="131" t="s">
        <v>131</v>
      </c>
      <c r="AB32" s="132">
        <f>List2!D181</f>
        <v>879</v>
      </c>
      <c r="AC32" s="130"/>
      <c r="AD32" s="131" t="s">
        <v>131</v>
      </c>
      <c r="AE32" s="132"/>
    </row>
    <row r="33" spans="1:31" ht="18.75">
      <c r="A33" s="357"/>
      <c r="B33" s="133"/>
      <c r="C33" s="134" t="s">
        <v>131</v>
      </c>
      <c r="D33" s="135"/>
      <c r="E33" s="133"/>
      <c r="F33" s="134" t="s">
        <v>131</v>
      </c>
      <c r="G33" s="135"/>
      <c r="H33" s="133"/>
      <c r="I33" s="134" t="s">
        <v>131</v>
      </c>
      <c r="J33" s="135"/>
      <c r="K33" s="133">
        <f>P31</f>
        <v>2</v>
      </c>
      <c r="L33" s="134" t="s">
        <v>131</v>
      </c>
      <c r="M33" s="135">
        <f>N31</f>
        <v>8</v>
      </c>
      <c r="N33" s="380"/>
      <c r="O33" s="381"/>
      <c r="P33" s="382"/>
      <c r="Q33" s="133"/>
      <c r="R33" s="134" t="s">
        <v>131</v>
      </c>
      <c r="S33" s="135"/>
      <c r="T33" s="133"/>
      <c r="U33" s="134" t="s">
        <v>131</v>
      </c>
      <c r="V33" s="135"/>
      <c r="W33" s="133"/>
      <c r="X33" s="134" t="s">
        <v>131</v>
      </c>
      <c r="Y33" s="135"/>
      <c r="Z33" s="133">
        <v>0</v>
      </c>
      <c r="AA33" s="134" t="s">
        <v>131</v>
      </c>
      <c r="AB33" s="135">
        <v>10</v>
      </c>
      <c r="AC33" s="133"/>
      <c r="AD33" s="134" t="s">
        <v>131</v>
      </c>
      <c r="AE33" s="135"/>
    </row>
    <row r="34" spans="1:31" ht="18.75">
      <c r="A34" s="357" t="s">
        <v>35</v>
      </c>
      <c r="B34" s="130"/>
      <c r="C34" s="131" t="s">
        <v>131</v>
      </c>
      <c r="D34" s="132"/>
      <c r="E34" s="130">
        <f>List2!F24</f>
        <v>863</v>
      </c>
      <c r="F34" s="131" t="s">
        <v>131</v>
      </c>
      <c r="G34" s="132">
        <f>List2!F35</f>
        <v>673</v>
      </c>
      <c r="H34" s="130">
        <f>S28</f>
        <v>909</v>
      </c>
      <c r="I34" s="131" t="s">
        <v>131</v>
      </c>
      <c r="J34" s="132">
        <f>Q28</f>
        <v>753</v>
      </c>
      <c r="K34" s="130"/>
      <c r="L34" s="131" t="s">
        <v>131</v>
      </c>
      <c r="M34" s="132"/>
      <c r="N34" s="130"/>
      <c r="O34" s="131" t="s">
        <v>131</v>
      </c>
      <c r="P34" s="132"/>
      <c r="Q34" s="377"/>
      <c r="R34" s="378"/>
      <c r="S34" s="379"/>
      <c r="T34" s="130"/>
      <c r="U34" s="131" t="s">
        <v>131</v>
      </c>
      <c r="V34" s="132"/>
      <c r="W34" s="130"/>
      <c r="X34" s="131" t="s">
        <v>131</v>
      </c>
      <c r="Y34" s="132"/>
      <c r="Z34" s="130"/>
      <c r="AA34" s="131" t="s">
        <v>131</v>
      </c>
      <c r="AB34" s="132"/>
      <c r="AC34" s="130"/>
      <c r="AD34" s="131" t="s">
        <v>131</v>
      </c>
      <c r="AE34" s="132"/>
    </row>
    <row r="35" spans="1:31" ht="18.75">
      <c r="A35" s="357"/>
      <c r="B35" s="133"/>
      <c r="C35" s="134" t="s">
        <v>131</v>
      </c>
      <c r="D35" s="135"/>
      <c r="E35" s="133">
        <f>S27</f>
        <v>10</v>
      </c>
      <c r="F35" s="134" t="s">
        <v>131</v>
      </c>
      <c r="G35" s="135">
        <f>Q27</f>
        <v>0</v>
      </c>
      <c r="H35" s="133">
        <f>S29</f>
        <v>8</v>
      </c>
      <c r="I35" s="134" t="s">
        <v>131</v>
      </c>
      <c r="J35" s="135">
        <f>Q29</f>
        <v>2</v>
      </c>
      <c r="K35" s="133"/>
      <c r="L35" s="134" t="s">
        <v>131</v>
      </c>
      <c r="M35" s="135"/>
      <c r="N35" s="133"/>
      <c r="O35" s="134" t="s">
        <v>131</v>
      </c>
      <c r="P35" s="135"/>
      <c r="Q35" s="380"/>
      <c r="R35" s="381"/>
      <c r="S35" s="382"/>
      <c r="T35" s="133"/>
      <c r="U35" s="134" t="s">
        <v>131</v>
      </c>
      <c r="V35" s="135"/>
      <c r="W35" s="133"/>
      <c r="X35" s="134" t="s">
        <v>131</v>
      </c>
      <c r="Y35" s="135"/>
      <c r="Z35" s="133"/>
      <c r="AA35" s="134" t="s">
        <v>131</v>
      </c>
      <c r="AB35" s="135"/>
      <c r="AC35" s="133"/>
      <c r="AD35" s="134" t="s">
        <v>131</v>
      </c>
      <c r="AE35" s="135"/>
    </row>
    <row r="36" spans="1:31" ht="18.75">
      <c r="A36" s="357" t="s">
        <v>45</v>
      </c>
      <c r="B36" s="130">
        <f>V24</f>
        <v>769</v>
      </c>
      <c r="C36" s="131" t="s">
        <v>131</v>
      </c>
      <c r="D36" s="132">
        <f>T24</f>
        <v>928</v>
      </c>
      <c r="E36" s="130"/>
      <c r="F36" s="131" t="s">
        <v>131</v>
      </c>
      <c r="G36" s="132"/>
      <c r="H36" s="130">
        <f>V28</f>
        <v>790</v>
      </c>
      <c r="I36" s="131" t="s">
        <v>131</v>
      </c>
      <c r="J36" s="132">
        <f>T28</f>
        <v>728</v>
      </c>
      <c r="K36" s="130"/>
      <c r="L36" s="131" t="s">
        <v>131</v>
      </c>
      <c r="M36" s="132"/>
      <c r="N36" s="130"/>
      <c r="O36" s="131" t="s">
        <v>131</v>
      </c>
      <c r="P36" s="132"/>
      <c r="Q36" s="130"/>
      <c r="R36" s="131" t="s">
        <v>131</v>
      </c>
      <c r="S36" s="132"/>
      <c r="T36" s="377"/>
      <c r="U36" s="378"/>
      <c r="V36" s="379"/>
      <c r="W36" s="130"/>
      <c r="X36" s="131" t="s">
        <v>131</v>
      </c>
      <c r="Y36" s="132"/>
      <c r="Z36" s="130">
        <f>List2!H157</f>
        <v>778</v>
      </c>
      <c r="AA36" s="131" t="s">
        <v>131</v>
      </c>
      <c r="AB36" s="132">
        <f>T40</f>
        <v>841</v>
      </c>
      <c r="AC36" s="130"/>
      <c r="AD36" s="131" t="s">
        <v>131</v>
      </c>
      <c r="AE36" s="132"/>
    </row>
    <row r="37" spans="1:31" ht="18.75">
      <c r="A37" s="357"/>
      <c r="B37" s="133">
        <f>V25</f>
        <v>0</v>
      </c>
      <c r="C37" s="134" t="s">
        <v>131</v>
      </c>
      <c r="D37" s="135">
        <f>T25</f>
        <v>10</v>
      </c>
      <c r="E37" s="133"/>
      <c r="F37" s="134" t="s">
        <v>131</v>
      </c>
      <c r="G37" s="135"/>
      <c r="H37" s="133">
        <f>V29</f>
        <v>8</v>
      </c>
      <c r="I37" s="134" t="s">
        <v>131</v>
      </c>
      <c r="J37" s="135">
        <f>T29</f>
        <v>2</v>
      </c>
      <c r="K37" s="133"/>
      <c r="L37" s="134" t="s">
        <v>131</v>
      </c>
      <c r="M37" s="135"/>
      <c r="N37" s="133"/>
      <c r="O37" s="134" t="s">
        <v>131</v>
      </c>
      <c r="P37" s="135"/>
      <c r="Q37" s="133"/>
      <c r="R37" s="134" t="s">
        <v>131</v>
      </c>
      <c r="S37" s="135"/>
      <c r="T37" s="380"/>
      <c r="U37" s="381"/>
      <c r="V37" s="382"/>
      <c r="W37" s="133"/>
      <c r="X37" s="134" t="s">
        <v>131</v>
      </c>
      <c r="Y37" s="135"/>
      <c r="Z37" s="133">
        <f>V41</f>
        <v>2</v>
      </c>
      <c r="AA37" s="134" t="s">
        <v>131</v>
      </c>
      <c r="AB37" s="135">
        <f>T41</f>
        <v>8</v>
      </c>
      <c r="AC37" s="133"/>
      <c r="AD37" s="134" t="s">
        <v>131</v>
      </c>
      <c r="AE37" s="135"/>
    </row>
    <row r="38" spans="1:31" ht="18.75">
      <c r="A38" s="360" t="s">
        <v>28</v>
      </c>
      <c r="B38" s="130">
        <f>List2!D85</f>
        <v>724</v>
      </c>
      <c r="C38" s="131" t="s">
        <v>131</v>
      </c>
      <c r="D38" s="132">
        <f>W24</f>
        <v>793</v>
      </c>
      <c r="E38" s="130"/>
      <c r="F38" s="131" t="s">
        <v>131</v>
      </c>
      <c r="G38" s="132"/>
      <c r="H38" s="130"/>
      <c r="I38" s="131" t="s">
        <v>131</v>
      </c>
      <c r="J38" s="132"/>
      <c r="K38" s="130"/>
      <c r="L38" s="131" t="s">
        <v>131</v>
      </c>
      <c r="M38" s="132"/>
      <c r="N38" s="130"/>
      <c r="O38" s="131" t="s">
        <v>131</v>
      </c>
      <c r="P38" s="132"/>
      <c r="Q38" s="130"/>
      <c r="R38" s="131" t="s">
        <v>131</v>
      </c>
      <c r="S38" s="132"/>
      <c r="T38" s="130"/>
      <c r="U38" s="131" t="s">
        <v>131</v>
      </c>
      <c r="V38" s="132"/>
      <c r="W38" s="377"/>
      <c r="X38" s="378"/>
      <c r="Y38" s="379"/>
      <c r="Z38" s="130"/>
      <c r="AA38" s="131" t="s">
        <v>131</v>
      </c>
      <c r="AB38" s="132"/>
      <c r="AC38" s="130"/>
      <c r="AD38" s="131" t="s">
        <v>131</v>
      </c>
      <c r="AE38" s="132"/>
    </row>
    <row r="39" spans="1:31" ht="18.75">
      <c r="A39" s="359"/>
      <c r="B39" s="133">
        <f>Y25</f>
        <v>0</v>
      </c>
      <c r="C39" s="134" t="s">
        <v>131</v>
      </c>
      <c r="D39" s="135">
        <f>W25</f>
        <v>10</v>
      </c>
      <c r="E39" s="133"/>
      <c r="F39" s="134" t="s">
        <v>131</v>
      </c>
      <c r="G39" s="135"/>
      <c r="H39" s="133"/>
      <c r="I39" s="134" t="s">
        <v>131</v>
      </c>
      <c r="J39" s="135"/>
      <c r="K39" s="133"/>
      <c r="L39" s="134" t="s">
        <v>131</v>
      </c>
      <c r="M39" s="135"/>
      <c r="N39" s="133"/>
      <c r="O39" s="134" t="s">
        <v>131</v>
      </c>
      <c r="P39" s="135"/>
      <c r="Q39" s="133"/>
      <c r="R39" s="134" t="s">
        <v>131</v>
      </c>
      <c r="S39" s="135"/>
      <c r="T39" s="133"/>
      <c r="U39" s="134" t="s">
        <v>131</v>
      </c>
      <c r="V39" s="135"/>
      <c r="W39" s="380"/>
      <c r="X39" s="381"/>
      <c r="Y39" s="382"/>
      <c r="Z39" s="133"/>
      <c r="AA39" s="134" t="s">
        <v>131</v>
      </c>
      <c r="AB39" s="135"/>
      <c r="AC39" s="133"/>
      <c r="AD39" s="134" t="s">
        <v>131</v>
      </c>
      <c r="AE39" s="135"/>
    </row>
    <row r="40" spans="1:31" ht="18.75">
      <c r="A40" s="360" t="s">
        <v>208</v>
      </c>
      <c r="B40" s="130"/>
      <c r="C40" s="131" t="s">
        <v>131</v>
      </c>
      <c r="D40" s="132"/>
      <c r="E40" s="130"/>
      <c r="F40" s="131" t="s">
        <v>131</v>
      </c>
      <c r="G40" s="132"/>
      <c r="H40" s="130"/>
      <c r="I40" s="131" t="s">
        <v>131</v>
      </c>
      <c r="J40" s="132"/>
      <c r="K40" s="130"/>
      <c r="L40" s="131" t="s">
        <v>131</v>
      </c>
      <c r="M40" s="132"/>
      <c r="N40" s="130">
        <f>AB32</f>
        <v>879</v>
      </c>
      <c r="O40" s="131" t="s">
        <v>131</v>
      </c>
      <c r="P40" s="132">
        <f>Z32</f>
        <v>641</v>
      </c>
      <c r="Q40" s="130"/>
      <c r="R40" s="131" t="s">
        <v>131</v>
      </c>
      <c r="S40" s="132"/>
      <c r="T40" s="130">
        <f>List2!F181</f>
        <v>841</v>
      </c>
      <c r="U40" s="131" t="s">
        <v>131</v>
      </c>
      <c r="V40" s="132">
        <f>Z36</f>
        <v>778</v>
      </c>
      <c r="W40" s="130"/>
      <c r="X40" s="131" t="s">
        <v>131</v>
      </c>
      <c r="Y40" s="132"/>
      <c r="Z40" s="377"/>
      <c r="AA40" s="378"/>
      <c r="AB40" s="379"/>
      <c r="AC40" s="130"/>
      <c r="AD40" s="131" t="s">
        <v>131</v>
      </c>
      <c r="AE40" s="132"/>
    </row>
    <row r="41" spans="1:31" ht="18.75">
      <c r="A41" s="359"/>
      <c r="B41" s="133"/>
      <c r="C41" s="134" t="s">
        <v>131</v>
      </c>
      <c r="D41" s="135"/>
      <c r="E41" s="133"/>
      <c r="F41" s="134" t="s">
        <v>131</v>
      </c>
      <c r="G41" s="135"/>
      <c r="H41" s="133"/>
      <c r="I41" s="134" t="s">
        <v>131</v>
      </c>
      <c r="J41" s="135"/>
      <c r="K41" s="133"/>
      <c r="L41" s="134" t="s">
        <v>131</v>
      </c>
      <c r="M41" s="135"/>
      <c r="N41" s="133">
        <f>AB33</f>
        <v>10</v>
      </c>
      <c r="O41" s="134" t="s">
        <v>131</v>
      </c>
      <c r="P41" s="135">
        <f>Z33</f>
        <v>0</v>
      </c>
      <c r="Q41" s="133"/>
      <c r="R41" s="134" t="s">
        <v>131</v>
      </c>
      <c r="S41" s="135"/>
      <c r="T41" s="133">
        <v>8</v>
      </c>
      <c r="U41" s="134" t="s">
        <v>131</v>
      </c>
      <c r="V41" s="135">
        <v>2</v>
      </c>
      <c r="W41" s="133"/>
      <c r="X41" s="134" t="s">
        <v>131</v>
      </c>
      <c r="Y41" s="135"/>
      <c r="Z41" s="380"/>
      <c r="AA41" s="381"/>
      <c r="AB41" s="382"/>
      <c r="AC41" s="133"/>
      <c r="AD41" s="134" t="s">
        <v>131</v>
      </c>
      <c r="AE41" s="135"/>
    </row>
    <row r="42" spans="1:31" ht="18.75">
      <c r="A42" s="358"/>
      <c r="B42" s="125"/>
      <c r="C42" s="126" t="s">
        <v>131</v>
      </c>
      <c r="D42" s="127"/>
      <c r="E42" s="125"/>
      <c r="F42" s="126" t="s">
        <v>131</v>
      </c>
      <c r="G42" s="127"/>
      <c r="H42" s="125"/>
      <c r="I42" s="126" t="s">
        <v>131</v>
      </c>
      <c r="J42" s="127"/>
      <c r="K42" s="125"/>
      <c r="L42" s="126" t="s">
        <v>131</v>
      </c>
      <c r="M42" s="127"/>
      <c r="N42" s="125"/>
      <c r="O42" s="126" t="s">
        <v>131</v>
      </c>
      <c r="P42" s="127"/>
      <c r="Q42" s="125"/>
      <c r="R42" s="126" t="s">
        <v>131</v>
      </c>
      <c r="S42" s="127"/>
      <c r="T42" s="125"/>
      <c r="U42" s="126" t="s">
        <v>131</v>
      </c>
      <c r="V42" s="127"/>
      <c r="W42" s="125"/>
      <c r="X42" s="126" t="s">
        <v>131</v>
      </c>
      <c r="Y42" s="127"/>
      <c r="Z42" s="125"/>
      <c r="AA42" s="126" t="s">
        <v>131</v>
      </c>
      <c r="AB42" s="127"/>
      <c r="AC42" s="386"/>
      <c r="AD42" s="387"/>
      <c r="AE42" s="388"/>
    </row>
    <row r="43" spans="1:31" ht="19.5" thickBot="1">
      <c r="A43" s="359"/>
      <c r="B43" s="121"/>
      <c r="C43" s="122" t="s">
        <v>131</v>
      </c>
      <c r="D43" s="123"/>
      <c r="E43" s="121"/>
      <c r="F43" s="122" t="s">
        <v>131</v>
      </c>
      <c r="G43" s="123"/>
      <c r="H43" s="121"/>
      <c r="I43" s="122" t="s">
        <v>131</v>
      </c>
      <c r="J43" s="123"/>
      <c r="K43" s="121"/>
      <c r="L43" s="122" t="s">
        <v>131</v>
      </c>
      <c r="M43" s="123"/>
      <c r="N43" s="121"/>
      <c r="O43" s="122" t="s">
        <v>131</v>
      </c>
      <c r="P43" s="123"/>
      <c r="Q43" s="121"/>
      <c r="R43" s="122" t="s">
        <v>131</v>
      </c>
      <c r="S43" s="123"/>
      <c r="T43" s="121"/>
      <c r="U43" s="122" t="s">
        <v>131</v>
      </c>
      <c r="V43" s="123"/>
      <c r="W43" s="121"/>
      <c r="X43" s="122" t="s">
        <v>131</v>
      </c>
      <c r="Y43" s="123"/>
      <c r="Z43" s="121"/>
      <c r="AA43" s="122" t="s">
        <v>131</v>
      </c>
      <c r="AB43" s="123"/>
      <c r="AC43" s="389"/>
      <c r="AD43" s="390"/>
      <c r="AE43" s="391"/>
    </row>
  </sheetData>
  <mergeCells count="60">
    <mergeCell ref="AC20:AE21"/>
    <mergeCell ref="B24:D25"/>
    <mergeCell ref="AC23:AE23"/>
    <mergeCell ref="Z40:AB41"/>
    <mergeCell ref="AC42:AE43"/>
    <mergeCell ref="H28:J29"/>
    <mergeCell ref="K30:M31"/>
    <mergeCell ref="N32:P33"/>
    <mergeCell ref="Q34:S35"/>
    <mergeCell ref="T36:V37"/>
    <mergeCell ref="W38:Y39"/>
    <mergeCell ref="E26:G27"/>
    <mergeCell ref="B2:D3"/>
    <mergeCell ref="E4:G5"/>
    <mergeCell ref="H6:J7"/>
    <mergeCell ref="K8:M9"/>
    <mergeCell ref="N10:P11"/>
    <mergeCell ref="Q12:S13"/>
    <mergeCell ref="T23:V23"/>
    <mergeCell ref="W23:Y23"/>
    <mergeCell ref="Z23:AB23"/>
    <mergeCell ref="T14:V15"/>
    <mergeCell ref="W16:Y17"/>
    <mergeCell ref="Z18:AB19"/>
    <mergeCell ref="A8:A9"/>
    <mergeCell ref="A10:A11"/>
    <mergeCell ref="A12:A13"/>
    <mergeCell ref="A2:A3"/>
    <mergeCell ref="A4:A5"/>
    <mergeCell ref="A6:A7"/>
    <mergeCell ref="AC1:AE1"/>
    <mergeCell ref="B23:D23"/>
    <mergeCell ref="E23:G23"/>
    <mergeCell ref="H23:J23"/>
    <mergeCell ref="K23:M23"/>
    <mergeCell ref="N23:P23"/>
    <mergeCell ref="Q23:S23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40:A41"/>
    <mergeCell ref="A42:A43"/>
    <mergeCell ref="A34:A35"/>
    <mergeCell ref="A36:A37"/>
    <mergeCell ref="A38:A39"/>
    <mergeCell ref="A28:A29"/>
    <mergeCell ref="A30:A31"/>
    <mergeCell ref="A32:A33"/>
    <mergeCell ref="A20:A21"/>
    <mergeCell ref="A14:A15"/>
    <mergeCell ref="A16:A17"/>
    <mergeCell ref="A18:A19"/>
    <mergeCell ref="A24:A25"/>
    <mergeCell ref="A26:A27"/>
  </mergeCells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"/>
  <dimension ref="B1:Z59"/>
  <sheetViews>
    <sheetView topLeftCell="A36" workbookViewId="0">
      <selection activeCell="C53" sqref="C53:D53"/>
    </sheetView>
  </sheetViews>
  <sheetFormatPr defaultRowHeight="15"/>
  <cols>
    <col min="1" max="1" width="9.140625" style="210"/>
    <col min="2" max="2" width="3.5703125" style="210" bestFit="1" customWidth="1"/>
    <col min="3" max="16384" width="9.140625" style="210"/>
  </cols>
  <sheetData>
    <row r="1" spans="2:26" ht="15" customHeight="1">
      <c r="C1" s="392" t="s">
        <v>180</v>
      </c>
      <c r="D1" s="392"/>
      <c r="E1" s="392"/>
      <c r="F1" s="392"/>
      <c r="G1" s="392"/>
      <c r="H1" s="392"/>
      <c r="I1" s="392"/>
      <c r="J1" s="392"/>
      <c r="K1" s="392"/>
      <c r="R1" s="299"/>
      <c r="S1" s="299"/>
      <c r="T1" s="299"/>
      <c r="U1" s="299"/>
      <c r="V1" s="299"/>
      <c r="W1" s="299"/>
      <c r="X1" s="299"/>
      <c r="Y1" s="299"/>
      <c r="Z1" s="299"/>
    </row>
    <row r="2" spans="2:26" ht="15" customHeight="1">
      <c r="C2" s="392"/>
      <c r="D2" s="392"/>
      <c r="E2" s="392"/>
      <c r="F2" s="392"/>
      <c r="G2" s="392"/>
      <c r="H2" s="392"/>
      <c r="I2" s="392"/>
      <c r="J2" s="392"/>
      <c r="K2" s="392"/>
      <c r="R2" s="299"/>
      <c r="S2" s="299"/>
      <c r="T2" s="299"/>
      <c r="U2" s="299"/>
      <c r="V2" s="299"/>
      <c r="W2" s="299"/>
      <c r="X2" s="299"/>
      <c r="Y2" s="299"/>
      <c r="Z2" s="299"/>
    </row>
    <row r="3" spans="2:26" ht="15" customHeight="1">
      <c r="C3" s="212"/>
      <c r="D3" s="212"/>
      <c r="E3" s="212"/>
      <c r="F3" s="212"/>
      <c r="G3" s="212"/>
      <c r="H3" s="212"/>
      <c r="I3" s="212"/>
      <c r="J3" s="212"/>
      <c r="K3" s="212"/>
    </row>
    <row r="4" spans="2:26" ht="15" customHeight="1">
      <c r="C4" s="212"/>
      <c r="D4" s="212"/>
      <c r="E4" s="400" t="s">
        <v>190</v>
      </c>
      <c r="F4" s="400"/>
      <c r="G4" s="400" t="s">
        <v>189</v>
      </c>
      <c r="H4" s="400"/>
      <c r="I4" s="212"/>
      <c r="J4" s="212"/>
      <c r="K4" s="212"/>
    </row>
    <row r="5" spans="2:26">
      <c r="R5" s="211"/>
    </row>
    <row r="6" spans="2:26">
      <c r="B6" s="213" t="s">
        <v>181</v>
      </c>
      <c r="C6" s="393"/>
      <c r="D6" s="394"/>
      <c r="R6" s="211"/>
    </row>
    <row r="7" spans="2:26">
      <c r="C7" s="401"/>
      <c r="D7" s="399"/>
      <c r="R7" s="211"/>
    </row>
    <row r="8" spans="2:26">
      <c r="D8" s="214"/>
      <c r="R8" s="211"/>
    </row>
    <row r="9" spans="2:26">
      <c r="D9" s="214"/>
      <c r="E9" s="396"/>
      <c r="F9" s="397"/>
      <c r="R9" s="211"/>
    </row>
    <row r="10" spans="2:26">
      <c r="D10" s="214"/>
      <c r="E10" s="398"/>
      <c r="F10" s="399"/>
      <c r="G10" s="215"/>
      <c r="R10" s="211"/>
    </row>
    <row r="11" spans="2:26">
      <c r="B11" s="213" t="s">
        <v>185</v>
      </c>
      <c r="C11" s="393"/>
      <c r="D11" s="395"/>
      <c r="G11" s="215"/>
      <c r="R11" s="211"/>
    </row>
    <row r="12" spans="2:26">
      <c r="G12" s="215"/>
      <c r="R12" s="211"/>
    </row>
    <row r="13" spans="2:26">
      <c r="B13" s="213" t="s">
        <v>182</v>
      </c>
      <c r="C13" s="393"/>
      <c r="D13" s="394"/>
      <c r="G13" s="396"/>
      <c r="H13" s="397"/>
      <c r="R13" s="211"/>
    </row>
    <row r="14" spans="2:26">
      <c r="C14" s="401"/>
      <c r="D14" s="399"/>
      <c r="G14" s="398"/>
      <c r="H14" s="399"/>
      <c r="I14" s="215"/>
      <c r="R14" s="211"/>
    </row>
    <row r="15" spans="2:26">
      <c r="D15" s="214"/>
      <c r="G15" s="215"/>
      <c r="I15" s="215"/>
      <c r="R15" s="211"/>
    </row>
    <row r="16" spans="2:26">
      <c r="D16" s="214"/>
      <c r="E16" s="396"/>
      <c r="F16" s="397"/>
      <c r="G16" s="215"/>
      <c r="I16" s="215"/>
      <c r="R16" s="211"/>
    </row>
    <row r="17" spans="2:18">
      <c r="D17" s="214"/>
      <c r="I17" s="215"/>
      <c r="R17" s="211"/>
    </row>
    <row r="18" spans="2:18">
      <c r="B18" s="213" t="s">
        <v>186</v>
      </c>
      <c r="C18" s="393"/>
      <c r="D18" s="395"/>
      <c r="I18" s="215"/>
      <c r="R18" s="211"/>
    </row>
    <row r="19" spans="2:18">
      <c r="I19" s="215"/>
      <c r="R19" s="211"/>
    </row>
    <row r="20" spans="2:18">
      <c r="B20" s="213" t="s">
        <v>183</v>
      </c>
      <c r="C20" s="393"/>
      <c r="D20" s="394"/>
      <c r="I20" s="396"/>
      <c r="J20" s="397"/>
      <c r="K20" s="397"/>
      <c r="L20" s="397"/>
    </row>
    <row r="21" spans="2:18">
      <c r="C21" s="401"/>
      <c r="D21" s="399"/>
      <c r="I21" s="215"/>
    </row>
    <row r="22" spans="2:18">
      <c r="D22" s="214"/>
      <c r="I22" s="215"/>
    </row>
    <row r="23" spans="2:18">
      <c r="D23" s="214"/>
      <c r="E23" s="396"/>
      <c r="F23" s="397"/>
      <c r="I23" s="215"/>
    </row>
    <row r="24" spans="2:18">
      <c r="D24" s="214"/>
      <c r="E24" s="398"/>
      <c r="F24" s="399"/>
      <c r="I24" s="215"/>
    </row>
    <row r="25" spans="2:18">
      <c r="B25" s="213" t="s">
        <v>187</v>
      </c>
      <c r="C25" s="393"/>
      <c r="D25" s="395"/>
      <c r="F25" s="216"/>
      <c r="I25" s="215"/>
    </row>
    <row r="26" spans="2:18">
      <c r="F26" s="216"/>
      <c r="I26" s="215"/>
    </row>
    <row r="27" spans="2:18">
      <c r="B27" s="213" t="s">
        <v>184</v>
      </c>
      <c r="C27" s="393"/>
      <c r="D27" s="394"/>
      <c r="F27" s="216"/>
      <c r="G27" s="396"/>
      <c r="H27" s="402"/>
      <c r="I27" s="215"/>
    </row>
    <row r="28" spans="2:18">
      <c r="C28" s="401"/>
      <c r="D28" s="399"/>
      <c r="F28" s="216"/>
    </row>
    <row r="29" spans="2:18">
      <c r="D29" s="214"/>
      <c r="F29" s="216"/>
    </row>
    <row r="30" spans="2:18">
      <c r="D30" s="214"/>
      <c r="E30" s="396"/>
      <c r="F30" s="402"/>
    </row>
    <row r="31" spans="2:18">
      <c r="D31" s="214"/>
    </row>
    <row r="32" spans="2:18">
      <c r="B32" s="213" t="s">
        <v>188</v>
      </c>
      <c r="C32" s="393"/>
      <c r="D32" s="395"/>
    </row>
    <row r="35" spans="3:13">
      <c r="E35" s="392" t="s">
        <v>191</v>
      </c>
      <c r="F35" s="392"/>
      <c r="G35" s="392"/>
      <c r="H35" s="392"/>
      <c r="I35" s="392"/>
      <c r="J35" s="392"/>
      <c r="K35" s="392"/>
      <c r="L35" s="392"/>
      <c r="M35" s="392"/>
    </row>
    <row r="36" spans="3:13">
      <c r="E36" s="392"/>
      <c r="F36" s="392"/>
      <c r="G36" s="392"/>
      <c r="H36" s="392"/>
      <c r="I36" s="392"/>
      <c r="J36" s="392"/>
      <c r="K36" s="392"/>
      <c r="L36" s="392"/>
      <c r="M36" s="392"/>
    </row>
    <row r="38" spans="3:13">
      <c r="C38" s="397"/>
      <c r="D38" s="397"/>
    </row>
    <row r="39" spans="3:13">
      <c r="C39" s="401"/>
      <c r="D39" s="399"/>
      <c r="E39" s="215"/>
    </row>
    <row r="40" spans="3:13">
      <c r="E40" s="215"/>
    </row>
    <row r="41" spans="3:13">
      <c r="E41" s="215"/>
    </row>
    <row r="42" spans="3:13">
      <c r="E42" s="396"/>
      <c r="F42" s="397"/>
    </row>
    <row r="43" spans="3:13">
      <c r="E43" s="398"/>
      <c r="F43" s="399"/>
      <c r="G43" s="215"/>
    </row>
    <row r="44" spans="3:13">
      <c r="E44" s="215"/>
      <c r="G44" s="215"/>
    </row>
    <row r="45" spans="3:13">
      <c r="C45" s="397"/>
      <c r="D45" s="397"/>
      <c r="E45" s="215"/>
      <c r="G45" s="215"/>
    </row>
    <row r="46" spans="3:13">
      <c r="G46" s="215"/>
    </row>
    <row r="47" spans="3:13">
      <c r="G47" s="215"/>
    </row>
    <row r="48" spans="3:13">
      <c r="G48" s="215"/>
    </row>
    <row r="49" spans="3:10">
      <c r="G49" s="396"/>
      <c r="H49" s="397"/>
      <c r="I49" s="397"/>
      <c r="J49" s="397"/>
    </row>
    <row r="50" spans="3:10">
      <c r="G50" s="215"/>
    </row>
    <row r="51" spans="3:10">
      <c r="G51" s="215"/>
    </row>
    <row r="52" spans="3:10">
      <c r="C52" s="397"/>
      <c r="D52" s="397"/>
      <c r="G52" s="215"/>
    </row>
    <row r="53" spans="3:10">
      <c r="C53" s="401"/>
      <c r="D53" s="399"/>
      <c r="G53" s="215"/>
    </row>
    <row r="54" spans="3:10">
      <c r="D54" s="216"/>
      <c r="G54" s="215"/>
    </row>
    <row r="55" spans="3:10">
      <c r="D55" s="216"/>
      <c r="G55" s="215"/>
    </row>
    <row r="56" spans="3:10">
      <c r="D56" s="216"/>
      <c r="E56" s="396"/>
      <c r="F56" s="402"/>
      <c r="G56" s="215"/>
    </row>
    <row r="57" spans="3:10">
      <c r="D57" s="216"/>
    </row>
    <row r="58" spans="3:10">
      <c r="D58" s="216"/>
    </row>
    <row r="59" spans="3:10">
      <c r="C59" s="397"/>
      <c r="D59" s="402"/>
    </row>
  </sheetData>
  <mergeCells count="36">
    <mergeCell ref="C52:D52"/>
    <mergeCell ref="C53:D53"/>
    <mergeCell ref="E56:F56"/>
    <mergeCell ref="C59:D59"/>
    <mergeCell ref="E35:M36"/>
    <mergeCell ref="C45:D45"/>
    <mergeCell ref="G49:J49"/>
    <mergeCell ref="C38:D38"/>
    <mergeCell ref="C39:D39"/>
    <mergeCell ref="E42:F42"/>
    <mergeCell ref="E43:F43"/>
    <mergeCell ref="I20:L20"/>
    <mergeCell ref="G13:H13"/>
    <mergeCell ref="G27:H27"/>
    <mergeCell ref="G14:H14"/>
    <mergeCell ref="G4:H4"/>
    <mergeCell ref="E30:F30"/>
    <mergeCell ref="E16:F16"/>
    <mergeCell ref="E24:F24"/>
    <mergeCell ref="C18:D18"/>
    <mergeCell ref="C20:D20"/>
    <mergeCell ref="E23:F23"/>
    <mergeCell ref="C32:D32"/>
    <mergeCell ref="C7:D7"/>
    <mergeCell ref="C14:D14"/>
    <mergeCell ref="C21:D21"/>
    <mergeCell ref="C28:D28"/>
    <mergeCell ref="C25:D25"/>
    <mergeCell ref="C27:D27"/>
    <mergeCell ref="C1:K2"/>
    <mergeCell ref="C6:D6"/>
    <mergeCell ref="C11:D11"/>
    <mergeCell ref="E9:F9"/>
    <mergeCell ref="C13:D13"/>
    <mergeCell ref="E10:F10"/>
    <mergeCell ref="E4:F4"/>
  </mergeCells>
  <pageMargins left="0.7" right="0.7" top="0.78740157499999996" bottom="0.78740157499999996" header="0.3" footer="0.3"/>
  <pageSetup paperSize="9" orientation="landscape" r:id="rId1"/>
  <headerFooter>
    <oddHeader>&amp;L&amp;"Arial"&amp;8&amp;K000000INTERNAL&amp;1#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"/>
  <dimension ref="A1:Q131"/>
  <sheetViews>
    <sheetView workbookViewId="0">
      <pane ySplit="2" topLeftCell="A17" activePane="bottomLeft" state="frozen"/>
      <selection activeCell="I10" sqref="I10:J10"/>
      <selection pane="bottomLeft" activeCell="N31" sqref="N31"/>
    </sheetView>
  </sheetViews>
  <sheetFormatPr defaultRowHeight="12.75"/>
  <cols>
    <col min="1" max="1" width="5.140625" style="8" bestFit="1" customWidth="1"/>
    <col min="2" max="2" width="27.28515625" style="3" bestFit="1" customWidth="1"/>
    <col min="3" max="3" width="17.5703125" style="82" bestFit="1" customWidth="1"/>
    <col min="4" max="4" width="6.140625" style="3" customWidth="1"/>
    <col min="5" max="12" width="6.28515625" style="3" customWidth="1"/>
    <col min="13" max="13" width="9.5703125" style="3" bestFit="1" customWidth="1"/>
    <col min="14" max="14" width="7" style="3" customWidth="1"/>
    <col min="15" max="15" width="7.5703125" style="3" customWidth="1"/>
    <col min="16" max="16" width="13.28515625" style="3" customWidth="1"/>
    <col min="17" max="17" width="5.5703125" style="8" customWidth="1"/>
    <col min="18" max="255" width="9.140625" style="3"/>
    <col min="256" max="256" width="4.5703125" style="3" customWidth="1"/>
    <col min="257" max="257" width="26.140625" style="3" customWidth="1"/>
    <col min="258" max="258" width="20" style="3" customWidth="1"/>
    <col min="259" max="259" width="6.140625" style="3" customWidth="1"/>
    <col min="260" max="268" width="6.28515625" style="3" customWidth="1"/>
    <col min="269" max="269" width="9.5703125" style="3" bestFit="1" customWidth="1"/>
    <col min="270" max="270" width="7" style="3" customWidth="1"/>
    <col min="271" max="271" width="7.5703125" style="3" customWidth="1"/>
    <col min="272" max="272" width="10.140625" style="3" bestFit="1" customWidth="1"/>
    <col min="273" max="273" width="5.5703125" style="3" customWidth="1"/>
    <col min="274" max="511" width="9.140625" style="3"/>
    <col min="512" max="512" width="4.5703125" style="3" customWidth="1"/>
    <col min="513" max="513" width="26.140625" style="3" customWidth="1"/>
    <col min="514" max="514" width="20" style="3" customWidth="1"/>
    <col min="515" max="515" width="6.140625" style="3" customWidth="1"/>
    <col min="516" max="524" width="6.28515625" style="3" customWidth="1"/>
    <col min="525" max="525" width="9.5703125" style="3" bestFit="1" customWidth="1"/>
    <col min="526" max="526" width="7" style="3" customWidth="1"/>
    <col min="527" max="527" width="7.5703125" style="3" customWidth="1"/>
    <col min="528" max="528" width="10.140625" style="3" bestFit="1" customWidth="1"/>
    <col min="529" max="529" width="5.5703125" style="3" customWidth="1"/>
    <col min="530" max="767" width="9.140625" style="3"/>
    <col min="768" max="768" width="4.5703125" style="3" customWidth="1"/>
    <col min="769" max="769" width="26.140625" style="3" customWidth="1"/>
    <col min="770" max="770" width="20" style="3" customWidth="1"/>
    <col min="771" max="771" width="6.140625" style="3" customWidth="1"/>
    <col min="772" max="780" width="6.28515625" style="3" customWidth="1"/>
    <col min="781" max="781" width="9.5703125" style="3" bestFit="1" customWidth="1"/>
    <col min="782" max="782" width="7" style="3" customWidth="1"/>
    <col min="783" max="783" width="7.5703125" style="3" customWidth="1"/>
    <col min="784" max="784" width="10.140625" style="3" bestFit="1" customWidth="1"/>
    <col min="785" max="785" width="5.5703125" style="3" customWidth="1"/>
    <col min="786" max="1023" width="9.140625" style="3"/>
    <col min="1024" max="1024" width="4.5703125" style="3" customWidth="1"/>
    <col min="1025" max="1025" width="26.140625" style="3" customWidth="1"/>
    <col min="1026" max="1026" width="20" style="3" customWidth="1"/>
    <col min="1027" max="1027" width="6.140625" style="3" customWidth="1"/>
    <col min="1028" max="1036" width="6.28515625" style="3" customWidth="1"/>
    <col min="1037" max="1037" width="9.5703125" style="3" bestFit="1" customWidth="1"/>
    <col min="1038" max="1038" width="7" style="3" customWidth="1"/>
    <col min="1039" max="1039" width="7.5703125" style="3" customWidth="1"/>
    <col min="1040" max="1040" width="10.140625" style="3" bestFit="1" customWidth="1"/>
    <col min="1041" max="1041" width="5.5703125" style="3" customWidth="1"/>
    <col min="1042" max="1279" width="9.140625" style="3"/>
    <col min="1280" max="1280" width="4.5703125" style="3" customWidth="1"/>
    <col min="1281" max="1281" width="26.140625" style="3" customWidth="1"/>
    <col min="1282" max="1282" width="20" style="3" customWidth="1"/>
    <col min="1283" max="1283" width="6.140625" style="3" customWidth="1"/>
    <col min="1284" max="1292" width="6.28515625" style="3" customWidth="1"/>
    <col min="1293" max="1293" width="9.5703125" style="3" bestFit="1" customWidth="1"/>
    <col min="1294" max="1294" width="7" style="3" customWidth="1"/>
    <col min="1295" max="1295" width="7.5703125" style="3" customWidth="1"/>
    <col min="1296" max="1296" width="10.140625" style="3" bestFit="1" customWidth="1"/>
    <col min="1297" max="1297" width="5.5703125" style="3" customWidth="1"/>
    <col min="1298" max="1535" width="9.140625" style="3"/>
    <col min="1536" max="1536" width="4.5703125" style="3" customWidth="1"/>
    <col min="1537" max="1537" width="26.140625" style="3" customWidth="1"/>
    <col min="1538" max="1538" width="20" style="3" customWidth="1"/>
    <col min="1539" max="1539" width="6.140625" style="3" customWidth="1"/>
    <col min="1540" max="1548" width="6.28515625" style="3" customWidth="1"/>
    <col min="1549" max="1549" width="9.5703125" style="3" bestFit="1" customWidth="1"/>
    <col min="1550" max="1550" width="7" style="3" customWidth="1"/>
    <col min="1551" max="1551" width="7.5703125" style="3" customWidth="1"/>
    <col min="1552" max="1552" width="10.140625" style="3" bestFit="1" customWidth="1"/>
    <col min="1553" max="1553" width="5.5703125" style="3" customWidth="1"/>
    <col min="1554" max="1791" width="9.140625" style="3"/>
    <col min="1792" max="1792" width="4.5703125" style="3" customWidth="1"/>
    <col min="1793" max="1793" width="26.140625" style="3" customWidth="1"/>
    <col min="1794" max="1794" width="20" style="3" customWidth="1"/>
    <col min="1795" max="1795" width="6.140625" style="3" customWidth="1"/>
    <col min="1796" max="1804" width="6.28515625" style="3" customWidth="1"/>
    <col min="1805" max="1805" width="9.5703125" style="3" bestFit="1" customWidth="1"/>
    <col min="1806" max="1806" width="7" style="3" customWidth="1"/>
    <col min="1807" max="1807" width="7.5703125" style="3" customWidth="1"/>
    <col min="1808" max="1808" width="10.140625" style="3" bestFit="1" customWidth="1"/>
    <col min="1809" max="1809" width="5.5703125" style="3" customWidth="1"/>
    <col min="1810" max="2047" width="9.140625" style="3"/>
    <col min="2048" max="2048" width="4.5703125" style="3" customWidth="1"/>
    <col min="2049" max="2049" width="26.140625" style="3" customWidth="1"/>
    <col min="2050" max="2050" width="20" style="3" customWidth="1"/>
    <col min="2051" max="2051" width="6.140625" style="3" customWidth="1"/>
    <col min="2052" max="2060" width="6.28515625" style="3" customWidth="1"/>
    <col min="2061" max="2061" width="9.5703125" style="3" bestFit="1" customWidth="1"/>
    <col min="2062" max="2062" width="7" style="3" customWidth="1"/>
    <col min="2063" max="2063" width="7.5703125" style="3" customWidth="1"/>
    <col min="2064" max="2064" width="10.140625" style="3" bestFit="1" customWidth="1"/>
    <col min="2065" max="2065" width="5.5703125" style="3" customWidth="1"/>
    <col min="2066" max="2303" width="9.140625" style="3"/>
    <col min="2304" max="2304" width="4.5703125" style="3" customWidth="1"/>
    <col min="2305" max="2305" width="26.140625" style="3" customWidth="1"/>
    <col min="2306" max="2306" width="20" style="3" customWidth="1"/>
    <col min="2307" max="2307" width="6.140625" style="3" customWidth="1"/>
    <col min="2308" max="2316" width="6.28515625" style="3" customWidth="1"/>
    <col min="2317" max="2317" width="9.5703125" style="3" bestFit="1" customWidth="1"/>
    <col min="2318" max="2318" width="7" style="3" customWidth="1"/>
    <col min="2319" max="2319" width="7.5703125" style="3" customWidth="1"/>
    <col min="2320" max="2320" width="10.140625" style="3" bestFit="1" customWidth="1"/>
    <col min="2321" max="2321" width="5.5703125" style="3" customWidth="1"/>
    <col min="2322" max="2559" width="9.140625" style="3"/>
    <col min="2560" max="2560" width="4.5703125" style="3" customWidth="1"/>
    <col min="2561" max="2561" width="26.140625" style="3" customWidth="1"/>
    <col min="2562" max="2562" width="20" style="3" customWidth="1"/>
    <col min="2563" max="2563" width="6.140625" style="3" customWidth="1"/>
    <col min="2564" max="2572" width="6.28515625" style="3" customWidth="1"/>
    <col min="2573" max="2573" width="9.5703125" style="3" bestFit="1" customWidth="1"/>
    <col min="2574" max="2574" width="7" style="3" customWidth="1"/>
    <col min="2575" max="2575" width="7.5703125" style="3" customWidth="1"/>
    <col min="2576" max="2576" width="10.140625" style="3" bestFit="1" customWidth="1"/>
    <col min="2577" max="2577" width="5.5703125" style="3" customWidth="1"/>
    <col min="2578" max="2815" width="9.140625" style="3"/>
    <col min="2816" max="2816" width="4.5703125" style="3" customWidth="1"/>
    <col min="2817" max="2817" width="26.140625" style="3" customWidth="1"/>
    <col min="2818" max="2818" width="20" style="3" customWidth="1"/>
    <col min="2819" max="2819" width="6.140625" style="3" customWidth="1"/>
    <col min="2820" max="2828" width="6.28515625" style="3" customWidth="1"/>
    <col min="2829" max="2829" width="9.5703125" style="3" bestFit="1" customWidth="1"/>
    <col min="2830" max="2830" width="7" style="3" customWidth="1"/>
    <col min="2831" max="2831" width="7.5703125" style="3" customWidth="1"/>
    <col min="2832" max="2832" width="10.140625" style="3" bestFit="1" customWidth="1"/>
    <col min="2833" max="2833" width="5.5703125" style="3" customWidth="1"/>
    <col min="2834" max="3071" width="9.140625" style="3"/>
    <col min="3072" max="3072" width="4.5703125" style="3" customWidth="1"/>
    <col min="3073" max="3073" width="26.140625" style="3" customWidth="1"/>
    <col min="3074" max="3074" width="20" style="3" customWidth="1"/>
    <col min="3075" max="3075" width="6.140625" style="3" customWidth="1"/>
    <col min="3076" max="3084" width="6.28515625" style="3" customWidth="1"/>
    <col min="3085" max="3085" width="9.5703125" style="3" bestFit="1" customWidth="1"/>
    <col min="3086" max="3086" width="7" style="3" customWidth="1"/>
    <col min="3087" max="3087" width="7.5703125" style="3" customWidth="1"/>
    <col min="3088" max="3088" width="10.140625" style="3" bestFit="1" customWidth="1"/>
    <col min="3089" max="3089" width="5.5703125" style="3" customWidth="1"/>
    <col min="3090" max="3327" width="9.140625" style="3"/>
    <col min="3328" max="3328" width="4.5703125" style="3" customWidth="1"/>
    <col min="3329" max="3329" width="26.140625" style="3" customWidth="1"/>
    <col min="3330" max="3330" width="20" style="3" customWidth="1"/>
    <col min="3331" max="3331" width="6.140625" style="3" customWidth="1"/>
    <col min="3332" max="3340" width="6.28515625" style="3" customWidth="1"/>
    <col min="3341" max="3341" width="9.5703125" style="3" bestFit="1" customWidth="1"/>
    <col min="3342" max="3342" width="7" style="3" customWidth="1"/>
    <col min="3343" max="3343" width="7.5703125" style="3" customWidth="1"/>
    <col min="3344" max="3344" width="10.140625" style="3" bestFit="1" customWidth="1"/>
    <col min="3345" max="3345" width="5.5703125" style="3" customWidth="1"/>
    <col min="3346" max="3583" width="9.140625" style="3"/>
    <col min="3584" max="3584" width="4.5703125" style="3" customWidth="1"/>
    <col min="3585" max="3585" width="26.140625" style="3" customWidth="1"/>
    <col min="3586" max="3586" width="20" style="3" customWidth="1"/>
    <col min="3587" max="3587" width="6.140625" style="3" customWidth="1"/>
    <col min="3588" max="3596" width="6.28515625" style="3" customWidth="1"/>
    <col min="3597" max="3597" width="9.5703125" style="3" bestFit="1" customWidth="1"/>
    <col min="3598" max="3598" width="7" style="3" customWidth="1"/>
    <col min="3599" max="3599" width="7.5703125" style="3" customWidth="1"/>
    <col min="3600" max="3600" width="10.140625" style="3" bestFit="1" customWidth="1"/>
    <col min="3601" max="3601" width="5.5703125" style="3" customWidth="1"/>
    <col min="3602" max="3839" width="9.140625" style="3"/>
    <col min="3840" max="3840" width="4.5703125" style="3" customWidth="1"/>
    <col min="3841" max="3841" width="26.140625" style="3" customWidth="1"/>
    <col min="3842" max="3842" width="20" style="3" customWidth="1"/>
    <col min="3843" max="3843" width="6.140625" style="3" customWidth="1"/>
    <col min="3844" max="3852" width="6.28515625" style="3" customWidth="1"/>
    <col min="3853" max="3853" width="9.5703125" style="3" bestFit="1" customWidth="1"/>
    <col min="3854" max="3854" width="7" style="3" customWidth="1"/>
    <col min="3855" max="3855" width="7.5703125" style="3" customWidth="1"/>
    <col min="3856" max="3856" width="10.140625" style="3" bestFit="1" customWidth="1"/>
    <col min="3857" max="3857" width="5.5703125" style="3" customWidth="1"/>
    <col min="3858" max="4095" width="9.140625" style="3"/>
    <col min="4096" max="4096" width="4.5703125" style="3" customWidth="1"/>
    <col min="4097" max="4097" width="26.140625" style="3" customWidth="1"/>
    <col min="4098" max="4098" width="20" style="3" customWidth="1"/>
    <col min="4099" max="4099" width="6.140625" style="3" customWidth="1"/>
    <col min="4100" max="4108" width="6.28515625" style="3" customWidth="1"/>
    <col min="4109" max="4109" width="9.5703125" style="3" bestFit="1" customWidth="1"/>
    <col min="4110" max="4110" width="7" style="3" customWidth="1"/>
    <col min="4111" max="4111" width="7.5703125" style="3" customWidth="1"/>
    <col min="4112" max="4112" width="10.140625" style="3" bestFit="1" customWidth="1"/>
    <col min="4113" max="4113" width="5.5703125" style="3" customWidth="1"/>
    <col min="4114" max="4351" width="9.140625" style="3"/>
    <col min="4352" max="4352" width="4.5703125" style="3" customWidth="1"/>
    <col min="4353" max="4353" width="26.140625" style="3" customWidth="1"/>
    <col min="4354" max="4354" width="20" style="3" customWidth="1"/>
    <col min="4355" max="4355" width="6.140625" style="3" customWidth="1"/>
    <col min="4356" max="4364" width="6.28515625" style="3" customWidth="1"/>
    <col min="4365" max="4365" width="9.5703125" style="3" bestFit="1" customWidth="1"/>
    <col min="4366" max="4366" width="7" style="3" customWidth="1"/>
    <col min="4367" max="4367" width="7.5703125" style="3" customWidth="1"/>
    <col min="4368" max="4368" width="10.140625" style="3" bestFit="1" customWidth="1"/>
    <col min="4369" max="4369" width="5.5703125" style="3" customWidth="1"/>
    <col min="4370" max="4607" width="9.140625" style="3"/>
    <col min="4608" max="4608" width="4.5703125" style="3" customWidth="1"/>
    <col min="4609" max="4609" width="26.140625" style="3" customWidth="1"/>
    <col min="4610" max="4610" width="20" style="3" customWidth="1"/>
    <col min="4611" max="4611" width="6.140625" style="3" customWidth="1"/>
    <col min="4612" max="4620" width="6.28515625" style="3" customWidth="1"/>
    <col min="4621" max="4621" width="9.5703125" style="3" bestFit="1" customWidth="1"/>
    <col min="4622" max="4622" width="7" style="3" customWidth="1"/>
    <col min="4623" max="4623" width="7.5703125" style="3" customWidth="1"/>
    <col min="4624" max="4624" width="10.140625" style="3" bestFit="1" customWidth="1"/>
    <col min="4625" max="4625" width="5.5703125" style="3" customWidth="1"/>
    <col min="4626" max="4863" width="9.140625" style="3"/>
    <col min="4864" max="4864" width="4.5703125" style="3" customWidth="1"/>
    <col min="4865" max="4865" width="26.140625" style="3" customWidth="1"/>
    <col min="4866" max="4866" width="20" style="3" customWidth="1"/>
    <col min="4867" max="4867" width="6.140625" style="3" customWidth="1"/>
    <col min="4868" max="4876" width="6.28515625" style="3" customWidth="1"/>
    <col min="4877" max="4877" width="9.5703125" style="3" bestFit="1" customWidth="1"/>
    <col min="4878" max="4878" width="7" style="3" customWidth="1"/>
    <col min="4879" max="4879" width="7.5703125" style="3" customWidth="1"/>
    <col min="4880" max="4880" width="10.140625" style="3" bestFit="1" customWidth="1"/>
    <col min="4881" max="4881" width="5.5703125" style="3" customWidth="1"/>
    <col min="4882" max="5119" width="9.140625" style="3"/>
    <col min="5120" max="5120" width="4.5703125" style="3" customWidth="1"/>
    <col min="5121" max="5121" width="26.140625" style="3" customWidth="1"/>
    <col min="5122" max="5122" width="20" style="3" customWidth="1"/>
    <col min="5123" max="5123" width="6.140625" style="3" customWidth="1"/>
    <col min="5124" max="5132" width="6.28515625" style="3" customWidth="1"/>
    <col min="5133" max="5133" width="9.5703125" style="3" bestFit="1" customWidth="1"/>
    <col min="5134" max="5134" width="7" style="3" customWidth="1"/>
    <col min="5135" max="5135" width="7.5703125" style="3" customWidth="1"/>
    <col min="5136" max="5136" width="10.140625" style="3" bestFit="1" customWidth="1"/>
    <col min="5137" max="5137" width="5.5703125" style="3" customWidth="1"/>
    <col min="5138" max="5375" width="9.140625" style="3"/>
    <col min="5376" max="5376" width="4.5703125" style="3" customWidth="1"/>
    <col min="5377" max="5377" width="26.140625" style="3" customWidth="1"/>
    <col min="5378" max="5378" width="20" style="3" customWidth="1"/>
    <col min="5379" max="5379" width="6.140625" style="3" customWidth="1"/>
    <col min="5380" max="5388" width="6.28515625" style="3" customWidth="1"/>
    <col min="5389" max="5389" width="9.5703125" style="3" bestFit="1" customWidth="1"/>
    <col min="5390" max="5390" width="7" style="3" customWidth="1"/>
    <col min="5391" max="5391" width="7.5703125" style="3" customWidth="1"/>
    <col min="5392" max="5392" width="10.140625" style="3" bestFit="1" customWidth="1"/>
    <col min="5393" max="5393" width="5.5703125" style="3" customWidth="1"/>
    <col min="5394" max="5631" width="9.140625" style="3"/>
    <col min="5632" max="5632" width="4.5703125" style="3" customWidth="1"/>
    <col min="5633" max="5633" width="26.140625" style="3" customWidth="1"/>
    <col min="5634" max="5634" width="20" style="3" customWidth="1"/>
    <col min="5635" max="5635" width="6.140625" style="3" customWidth="1"/>
    <col min="5636" max="5644" width="6.28515625" style="3" customWidth="1"/>
    <col min="5645" max="5645" width="9.5703125" style="3" bestFit="1" customWidth="1"/>
    <col min="5646" max="5646" width="7" style="3" customWidth="1"/>
    <col min="5647" max="5647" width="7.5703125" style="3" customWidth="1"/>
    <col min="5648" max="5648" width="10.140625" style="3" bestFit="1" customWidth="1"/>
    <col min="5649" max="5649" width="5.5703125" style="3" customWidth="1"/>
    <col min="5650" max="5887" width="9.140625" style="3"/>
    <col min="5888" max="5888" width="4.5703125" style="3" customWidth="1"/>
    <col min="5889" max="5889" width="26.140625" style="3" customWidth="1"/>
    <col min="5890" max="5890" width="20" style="3" customWidth="1"/>
    <col min="5891" max="5891" width="6.140625" style="3" customWidth="1"/>
    <col min="5892" max="5900" width="6.28515625" style="3" customWidth="1"/>
    <col min="5901" max="5901" width="9.5703125" style="3" bestFit="1" customWidth="1"/>
    <col min="5902" max="5902" width="7" style="3" customWidth="1"/>
    <col min="5903" max="5903" width="7.5703125" style="3" customWidth="1"/>
    <col min="5904" max="5904" width="10.140625" style="3" bestFit="1" customWidth="1"/>
    <col min="5905" max="5905" width="5.5703125" style="3" customWidth="1"/>
    <col min="5906" max="6143" width="9.140625" style="3"/>
    <col min="6144" max="6144" width="4.5703125" style="3" customWidth="1"/>
    <col min="6145" max="6145" width="26.140625" style="3" customWidth="1"/>
    <col min="6146" max="6146" width="20" style="3" customWidth="1"/>
    <col min="6147" max="6147" width="6.140625" style="3" customWidth="1"/>
    <col min="6148" max="6156" width="6.28515625" style="3" customWidth="1"/>
    <col min="6157" max="6157" width="9.5703125" style="3" bestFit="1" customWidth="1"/>
    <col min="6158" max="6158" width="7" style="3" customWidth="1"/>
    <col min="6159" max="6159" width="7.5703125" style="3" customWidth="1"/>
    <col min="6160" max="6160" width="10.140625" style="3" bestFit="1" customWidth="1"/>
    <col min="6161" max="6161" width="5.5703125" style="3" customWidth="1"/>
    <col min="6162" max="6399" width="9.140625" style="3"/>
    <col min="6400" max="6400" width="4.5703125" style="3" customWidth="1"/>
    <col min="6401" max="6401" width="26.140625" style="3" customWidth="1"/>
    <col min="6402" max="6402" width="20" style="3" customWidth="1"/>
    <col min="6403" max="6403" width="6.140625" style="3" customWidth="1"/>
    <col min="6404" max="6412" width="6.28515625" style="3" customWidth="1"/>
    <col min="6413" max="6413" width="9.5703125" style="3" bestFit="1" customWidth="1"/>
    <col min="6414" max="6414" width="7" style="3" customWidth="1"/>
    <col min="6415" max="6415" width="7.5703125" style="3" customWidth="1"/>
    <col min="6416" max="6416" width="10.140625" style="3" bestFit="1" customWidth="1"/>
    <col min="6417" max="6417" width="5.5703125" style="3" customWidth="1"/>
    <col min="6418" max="6655" width="9.140625" style="3"/>
    <col min="6656" max="6656" width="4.5703125" style="3" customWidth="1"/>
    <col min="6657" max="6657" width="26.140625" style="3" customWidth="1"/>
    <col min="6658" max="6658" width="20" style="3" customWidth="1"/>
    <col min="6659" max="6659" width="6.140625" style="3" customWidth="1"/>
    <col min="6660" max="6668" width="6.28515625" style="3" customWidth="1"/>
    <col min="6669" max="6669" width="9.5703125" style="3" bestFit="1" customWidth="1"/>
    <col min="6670" max="6670" width="7" style="3" customWidth="1"/>
    <col min="6671" max="6671" width="7.5703125" style="3" customWidth="1"/>
    <col min="6672" max="6672" width="10.140625" style="3" bestFit="1" customWidth="1"/>
    <col min="6673" max="6673" width="5.5703125" style="3" customWidth="1"/>
    <col min="6674" max="6911" width="9.140625" style="3"/>
    <col min="6912" max="6912" width="4.5703125" style="3" customWidth="1"/>
    <col min="6913" max="6913" width="26.140625" style="3" customWidth="1"/>
    <col min="6914" max="6914" width="20" style="3" customWidth="1"/>
    <col min="6915" max="6915" width="6.140625" style="3" customWidth="1"/>
    <col min="6916" max="6924" width="6.28515625" style="3" customWidth="1"/>
    <col min="6925" max="6925" width="9.5703125" style="3" bestFit="1" customWidth="1"/>
    <col min="6926" max="6926" width="7" style="3" customWidth="1"/>
    <col min="6927" max="6927" width="7.5703125" style="3" customWidth="1"/>
    <col min="6928" max="6928" width="10.140625" style="3" bestFit="1" customWidth="1"/>
    <col min="6929" max="6929" width="5.5703125" style="3" customWidth="1"/>
    <col min="6930" max="7167" width="9.140625" style="3"/>
    <col min="7168" max="7168" width="4.5703125" style="3" customWidth="1"/>
    <col min="7169" max="7169" width="26.140625" style="3" customWidth="1"/>
    <col min="7170" max="7170" width="20" style="3" customWidth="1"/>
    <col min="7171" max="7171" width="6.140625" style="3" customWidth="1"/>
    <col min="7172" max="7180" width="6.28515625" style="3" customWidth="1"/>
    <col min="7181" max="7181" width="9.5703125" style="3" bestFit="1" customWidth="1"/>
    <col min="7182" max="7182" width="7" style="3" customWidth="1"/>
    <col min="7183" max="7183" width="7.5703125" style="3" customWidth="1"/>
    <col min="7184" max="7184" width="10.140625" style="3" bestFit="1" customWidth="1"/>
    <col min="7185" max="7185" width="5.5703125" style="3" customWidth="1"/>
    <col min="7186" max="7423" width="9.140625" style="3"/>
    <col min="7424" max="7424" width="4.5703125" style="3" customWidth="1"/>
    <col min="7425" max="7425" width="26.140625" style="3" customWidth="1"/>
    <col min="7426" max="7426" width="20" style="3" customWidth="1"/>
    <col min="7427" max="7427" width="6.140625" style="3" customWidth="1"/>
    <col min="7428" max="7436" width="6.28515625" style="3" customWidth="1"/>
    <col min="7437" max="7437" width="9.5703125" style="3" bestFit="1" customWidth="1"/>
    <col min="7438" max="7438" width="7" style="3" customWidth="1"/>
    <col min="7439" max="7439" width="7.5703125" style="3" customWidth="1"/>
    <col min="7440" max="7440" width="10.140625" style="3" bestFit="1" customWidth="1"/>
    <col min="7441" max="7441" width="5.5703125" style="3" customWidth="1"/>
    <col min="7442" max="7679" width="9.140625" style="3"/>
    <col min="7680" max="7680" width="4.5703125" style="3" customWidth="1"/>
    <col min="7681" max="7681" width="26.140625" style="3" customWidth="1"/>
    <col min="7682" max="7682" width="20" style="3" customWidth="1"/>
    <col min="7683" max="7683" width="6.140625" style="3" customWidth="1"/>
    <col min="7684" max="7692" width="6.28515625" style="3" customWidth="1"/>
    <col min="7693" max="7693" width="9.5703125" style="3" bestFit="1" customWidth="1"/>
    <col min="7694" max="7694" width="7" style="3" customWidth="1"/>
    <col min="7695" max="7695" width="7.5703125" style="3" customWidth="1"/>
    <col min="7696" max="7696" width="10.140625" style="3" bestFit="1" customWidth="1"/>
    <col min="7697" max="7697" width="5.5703125" style="3" customWidth="1"/>
    <col min="7698" max="7935" width="9.140625" style="3"/>
    <col min="7936" max="7936" width="4.5703125" style="3" customWidth="1"/>
    <col min="7937" max="7937" width="26.140625" style="3" customWidth="1"/>
    <col min="7938" max="7938" width="20" style="3" customWidth="1"/>
    <col min="7939" max="7939" width="6.140625" style="3" customWidth="1"/>
    <col min="7940" max="7948" width="6.28515625" style="3" customWidth="1"/>
    <col min="7949" max="7949" width="9.5703125" style="3" bestFit="1" customWidth="1"/>
    <col min="7950" max="7950" width="7" style="3" customWidth="1"/>
    <col min="7951" max="7951" width="7.5703125" style="3" customWidth="1"/>
    <col min="7952" max="7952" width="10.140625" style="3" bestFit="1" customWidth="1"/>
    <col min="7953" max="7953" width="5.5703125" style="3" customWidth="1"/>
    <col min="7954" max="8191" width="9.140625" style="3"/>
    <col min="8192" max="8192" width="4.5703125" style="3" customWidth="1"/>
    <col min="8193" max="8193" width="26.140625" style="3" customWidth="1"/>
    <col min="8194" max="8194" width="20" style="3" customWidth="1"/>
    <col min="8195" max="8195" width="6.140625" style="3" customWidth="1"/>
    <col min="8196" max="8204" width="6.28515625" style="3" customWidth="1"/>
    <col min="8205" max="8205" width="9.5703125" style="3" bestFit="1" customWidth="1"/>
    <col min="8206" max="8206" width="7" style="3" customWidth="1"/>
    <col min="8207" max="8207" width="7.5703125" style="3" customWidth="1"/>
    <col min="8208" max="8208" width="10.140625" style="3" bestFit="1" customWidth="1"/>
    <col min="8209" max="8209" width="5.5703125" style="3" customWidth="1"/>
    <col min="8210" max="8447" width="9.140625" style="3"/>
    <col min="8448" max="8448" width="4.5703125" style="3" customWidth="1"/>
    <col min="8449" max="8449" width="26.140625" style="3" customWidth="1"/>
    <col min="8450" max="8450" width="20" style="3" customWidth="1"/>
    <col min="8451" max="8451" width="6.140625" style="3" customWidth="1"/>
    <col min="8452" max="8460" width="6.28515625" style="3" customWidth="1"/>
    <col min="8461" max="8461" width="9.5703125" style="3" bestFit="1" customWidth="1"/>
    <col min="8462" max="8462" width="7" style="3" customWidth="1"/>
    <col min="8463" max="8463" width="7.5703125" style="3" customWidth="1"/>
    <col min="8464" max="8464" width="10.140625" style="3" bestFit="1" customWidth="1"/>
    <col min="8465" max="8465" width="5.5703125" style="3" customWidth="1"/>
    <col min="8466" max="8703" width="9.140625" style="3"/>
    <col min="8704" max="8704" width="4.5703125" style="3" customWidth="1"/>
    <col min="8705" max="8705" width="26.140625" style="3" customWidth="1"/>
    <col min="8706" max="8706" width="20" style="3" customWidth="1"/>
    <col min="8707" max="8707" width="6.140625" style="3" customWidth="1"/>
    <col min="8708" max="8716" width="6.28515625" style="3" customWidth="1"/>
    <col min="8717" max="8717" width="9.5703125" style="3" bestFit="1" customWidth="1"/>
    <col min="8718" max="8718" width="7" style="3" customWidth="1"/>
    <col min="8719" max="8719" width="7.5703125" style="3" customWidth="1"/>
    <col min="8720" max="8720" width="10.140625" style="3" bestFit="1" customWidth="1"/>
    <col min="8721" max="8721" width="5.5703125" style="3" customWidth="1"/>
    <col min="8722" max="8959" width="9.140625" style="3"/>
    <col min="8960" max="8960" width="4.5703125" style="3" customWidth="1"/>
    <col min="8961" max="8961" width="26.140625" style="3" customWidth="1"/>
    <col min="8962" max="8962" width="20" style="3" customWidth="1"/>
    <col min="8963" max="8963" width="6.140625" style="3" customWidth="1"/>
    <col min="8964" max="8972" width="6.28515625" style="3" customWidth="1"/>
    <col min="8973" max="8973" width="9.5703125" style="3" bestFit="1" customWidth="1"/>
    <col min="8974" max="8974" width="7" style="3" customWidth="1"/>
    <col min="8975" max="8975" width="7.5703125" style="3" customWidth="1"/>
    <col min="8976" max="8976" width="10.140625" style="3" bestFit="1" customWidth="1"/>
    <col min="8977" max="8977" width="5.5703125" style="3" customWidth="1"/>
    <col min="8978" max="9215" width="9.140625" style="3"/>
    <col min="9216" max="9216" width="4.5703125" style="3" customWidth="1"/>
    <col min="9217" max="9217" width="26.140625" style="3" customWidth="1"/>
    <col min="9218" max="9218" width="20" style="3" customWidth="1"/>
    <col min="9219" max="9219" width="6.140625" style="3" customWidth="1"/>
    <col min="9220" max="9228" width="6.28515625" style="3" customWidth="1"/>
    <col min="9229" max="9229" width="9.5703125" style="3" bestFit="1" customWidth="1"/>
    <col min="9230" max="9230" width="7" style="3" customWidth="1"/>
    <col min="9231" max="9231" width="7.5703125" style="3" customWidth="1"/>
    <col min="9232" max="9232" width="10.140625" style="3" bestFit="1" customWidth="1"/>
    <col min="9233" max="9233" width="5.5703125" style="3" customWidth="1"/>
    <col min="9234" max="9471" width="9.140625" style="3"/>
    <col min="9472" max="9472" width="4.5703125" style="3" customWidth="1"/>
    <col min="9473" max="9473" width="26.140625" style="3" customWidth="1"/>
    <col min="9474" max="9474" width="20" style="3" customWidth="1"/>
    <col min="9475" max="9475" width="6.140625" style="3" customWidth="1"/>
    <col min="9476" max="9484" width="6.28515625" style="3" customWidth="1"/>
    <col min="9485" max="9485" width="9.5703125" style="3" bestFit="1" customWidth="1"/>
    <col min="9486" max="9486" width="7" style="3" customWidth="1"/>
    <col min="9487" max="9487" width="7.5703125" style="3" customWidth="1"/>
    <col min="9488" max="9488" width="10.140625" style="3" bestFit="1" customWidth="1"/>
    <col min="9489" max="9489" width="5.5703125" style="3" customWidth="1"/>
    <col min="9490" max="9727" width="9.140625" style="3"/>
    <col min="9728" max="9728" width="4.5703125" style="3" customWidth="1"/>
    <col min="9729" max="9729" width="26.140625" style="3" customWidth="1"/>
    <col min="9730" max="9730" width="20" style="3" customWidth="1"/>
    <col min="9731" max="9731" width="6.140625" style="3" customWidth="1"/>
    <col min="9732" max="9740" width="6.28515625" style="3" customWidth="1"/>
    <col min="9741" max="9741" width="9.5703125" style="3" bestFit="1" customWidth="1"/>
    <col min="9742" max="9742" width="7" style="3" customWidth="1"/>
    <col min="9743" max="9743" width="7.5703125" style="3" customWidth="1"/>
    <col min="9744" max="9744" width="10.140625" style="3" bestFit="1" customWidth="1"/>
    <col min="9745" max="9745" width="5.5703125" style="3" customWidth="1"/>
    <col min="9746" max="9983" width="9.140625" style="3"/>
    <col min="9984" max="9984" width="4.5703125" style="3" customWidth="1"/>
    <col min="9985" max="9985" width="26.140625" style="3" customWidth="1"/>
    <col min="9986" max="9986" width="20" style="3" customWidth="1"/>
    <col min="9987" max="9987" width="6.140625" style="3" customWidth="1"/>
    <col min="9988" max="9996" width="6.28515625" style="3" customWidth="1"/>
    <col min="9997" max="9997" width="9.5703125" style="3" bestFit="1" customWidth="1"/>
    <col min="9998" max="9998" width="7" style="3" customWidth="1"/>
    <col min="9999" max="9999" width="7.5703125" style="3" customWidth="1"/>
    <col min="10000" max="10000" width="10.140625" style="3" bestFit="1" customWidth="1"/>
    <col min="10001" max="10001" width="5.5703125" style="3" customWidth="1"/>
    <col min="10002" max="10239" width="9.140625" style="3"/>
    <col min="10240" max="10240" width="4.5703125" style="3" customWidth="1"/>
    <col min="10241" max="10241" width="26.140625" style="3" customWidth="1"/>
    <col min="10242" max="10242" width="20" style="3" customWidth="1"/>
    <col min="10243" max="10243" width="6.140625" style="3" customWidth="1"/>
    <col min="10244" max="10252" width="6.28515625" style="3" customWidth="1"/>
    <col min="10253" max="10253" width="9.5703125" style="3" bestFit="1" customWidth="1"/>
    <col min="10254" max="10254" width="7" style="3" customWidth="1"/>
    <col min="10255" max="10255" width="7.5703125" style="3" customWidth="1"/>
    <col min="10256" max="10256" width="10.140625" style="3" bestFit="1" customWidth="1"/>
    <col min="10257" max="10257" width="5.5703125" style="3" customWidth="1"/>
    <col min="10258" max="10495" width="9.140625" style="3"/>
    <col min="10496" max="10496" width="4.5703125" style="3" customWidth="1"/>
    <col min="10497" max="10497" width="26.140625" style="3" customWidth="1"/>
    <col min="10498" max="10498" width="20" style="3" customWidth="1"/>
    <col min="10499" max="10499" width="6.140625" style="3" customWidth="1"/>
    <col min="10500" max="10508" width="6.28515625" style="3" customWidth="1"/>
    <col min="10509" max="10509" width="9.5703125" style="3" bestFit="1" customWidth="1"/>
    <col min="10510" max="10510" width="7" style="3" customWidth="1"/>
    <col min="10511" max="10511" width="7.5703125" style="3" customWidth="1"/>
    <col min="10512" max="10512" width="10.140625" style="3" bestFit="1" customWidth="1"/>
    <col min="10513" max="10513" width="5.5703125" style="3" customWidth="1"/>
    <col min="10514" max="10751" width="9.140625" style="3"/>
    <col min="10752" max="10752" width="4.5703125" style="3" customWidth="1"/>
    <col min="10753" max="10753" width="26.140625" style="3" customWidth="1"/>
    <col min="10754" max="10754" width="20" style="3" customWidth="1"/>
    <col min="10755" max="10755" width="6.140625" style="3" customWidth="1"/>
    <col min="10756" max="10764" width="6.28515625" style="3" customWidth="1"/>
    <col min="10765" max="10765" width="9.5703125" style="3" bestFit="1" customWidth="1"/>
    <col min="10766" max="10766" width="7" style="3" customWidth="1"/>
    <col min="10767" max="10767" width="7.5703125" style="3" customWidth="1"/>
    <col min="10768" max="10768" width="10.140625" style="3" bestFit="1" customWidth="1"/>
    <col min="10769" max="10769" width="5.5703125" style="3" customWidth="1"/>
    <col min="10770" max="11007" width="9.140625" style="3"/>
    <col min="11008" max="11008" width="4.5703125" style="3" customWidth="1"/>
    <col min="11009" max="11009" width="26.140625" style="3" customWidth="1"/>
    <col min="11010" max="11010" width="20" style="3" customWidth="1"/>
    <col min="11011" max="11011" width="6.140625" style="3" customWidth="1"/>
    <col min="11012" max="11020" width="6.28515625" style="3" customWidth="1"/>
    <col min="11021" max="11021" width="9.5703125" style="3" bestFit="1" customWidth="1"/>
    <col min="11022" max="11022" width="7" style="3" customWidth="1"/>
    <col min="11023" max="11023" width="7.5703125" style="3" customWidth="1"/>
    <col min="11024" max="11024" width="10.140625" style="3" bestFit="1" customWidth="1"/>
    <col min="11025" max="11025" width="5.5703125" style="3" customWidth="1"/>
    <col min="11026" max="11263" width="9.140625" style="3"/>
    <col min="11264" max="11264" width="4.5703125" style="3" customWidth="1"/>
    <col min="11265" max="11265" width="26.140625" style="3" customWidth="1"/>
    <col min="11266" max="11266" width="20" style="3" customWidth="1"/>
    <col min="11267" max="11267" width="6.140625" style="3" customWidth="1"/>
    <col min="11268" max="11276" width="6.28515625" style="3" customWidth="1"/>
    <col min="11277" max="11277" width="9.5703125" style="3" bestFit="1" customWidth="1"/>
    <col min="11278" max="11278" width="7" style="3" customWidth="1"/>
    <col min="11279" max="11279" width="7.5703125" style="3" customWidth="1"/>
    <col min="11280" max="11280" width="10.140625" style="3" bestFit="1" customWidth="1"/>
    <col min="11281" max="11281" width="5.5703125" style="3" customWidth="1"/>
    <col min="11282" max="11519" width="9.140625" style="3"/>
    <col min="11520" max="11520" width="4.5703125" style="3" customWidth="1"/>
    <col min="11521" max="11521" width="26.140625" style="3" customWidth="1"/>
    <col min="11522" max="11522" width="20" style="3" customWidth="1"/>
    <col min="11523" max="11523" width="6.140625" style="3" customWidth="1"/>
    <col min="11524" max="11532" width="6.28515625" style="3" customWidth="1"/>
    <col min="11533" max="11533" width="9.5703125" style="3" bestFit="1" customWidth="1"/>
    <col min="11534" max="11534" width="7" style="3" customWidth="1"/>
    <col min="11535" max="11535" width="7.5703125" style="3" customWidth="1"/>
    <col min="11536" max="11536" width="10.140625" style="3" bestFit="1" customWidth="1"/>
    <col min="11537" max="11537" width="5.5703125" style="3" customWidth="1"/>
    <col min="11538" max="11775" width="9.140625" style="3"/>
    <col min="11776" max="11776" width="4.5703125" style="3" customWidth="1"/>
    <col min="11777" max="11777" width="26.140625" style="3" customWidth="1"/>
    <col min="11778" max="11778" width="20" style="3" customWidth="1"/>
    <col min="11779" max="11779" width="6.140625" style="3" customWidth="1"/>
    <col min="11780" max="11788" width="6.28515625" style="3" customWidth="1"/>
    <col min="11789" max="11789" width="9.5703125" style="3" bestFit="1" customWidth="1"/>
    <col min="11790" max="11790" width="7" style="3" customWidth="1"/>
    <col min="11791" max="11791" width="7.5703125" style="3" customWidth="1"/>
    <col min="11792" max="11792" width="10.140625" style="3" bestFit="1" customWidth="1"/>
    <col min="11793" max="11793" width="5.5703125" style="3" customWidth="1"/>
    <col min="11794" max="12031" width="9.140625" style="3"/>
    <col min="12032" max="12032" width="4.5703125" style="3" customWidth="1"/>
    <col min="12033" max="12033" width="26.140625" style="3" customWidth="1"/>
    <col min="12034" max="12034" width="20" style="3" customWidth="1"/>
    <col min="12035" max="12035" width="6.140625" style="3" customWidth="1"/>
    <col min="12036" max="12044" width="6.28515625" style="3" customWidth="1"/>
    <col min="12045" max="12045" width="9.5703125" style="3" bestFit="1" customWidth="1"/>
    <col min="12046" max="12046" width="7" style="3" customWidth="1"/>
    <col min="12047" max="12047" width="7.5703125" style="3" customWidth="1"/>
    <col min="12048" max="12048" width="10.140625" style="3" bestFit="1" customWidth="1"/>
    <col min="12049" max="12049" width="5.5703125" style="3" customWidth="1"/>
    <col min="12050" max="12287" width="9.140625" style="3"/>
    <col min="12288" max="12288" width="4.5703125" style="3" customWidth="1"/>
    <col min="12289" max="12289" width="26.140625" style="3" customWidth="1"/>
    <col min="12290" max="12290" width="20" style="3" customWidth="1"/>
    <col min="12291" max="12291" width="6.140625" style="3" customWidth="1"/>
    <col min="12292" max="12300" width="6.28515625" style="3" customWidth="1"/>
    <col min="12301" max="12301" width="9.5703125" style="3" bestFit="1" customWidth="1"/>
    <col min="12302" max="12302" width="7" style="3" customWidth="1"/>
    <col min="12303" max="12303" width="7.5703125" style="3" customWidth="1"/>
    <col min="12304" max="12304" width="10.140625" style="3" bestFit="1" customWidth="1"/>
    <col min="12305" max="12305" width="5.5703125" style="3" customWidth="1"/>
    <col min="12306" max="12543" width="9.140625" style="3"/>
    <col min="12544" max="12544" width="4.5703125" style="3" customWidth="1"/>
    <col min="12545" max="12545" width="26.140625" style="3" customWidth="1"/>
    <col min="12546" max="12546" width="20" style="3" customWidth="1"/>
    <col min="12547" max="12547" width="6.140625" style="3" customWidth="1"/>
    <col min="12548" max="12556" width="6.28515625" style="3" customWidth="1"/>
    <col min="12557" max="12557" width="9.5703125" style="3" bestFit="1" customWidth="1"/>
    <col min="12558" max="12558" width="7" style="3" customWidth="1"/>
    <col min="12559" max="12559" width="7.5703125" style="3" customWidth="1"/>
    <col min="12560" max="12560" width="10.140625" style="3" bestFit="1" customWidth="1"/>
    <col min="12561" max="12561" width="5.5703125" style="3" customWidth="1"/>
    <col min="12562" max="12799" width="9.140625" style="3"/>
    <col min="12800" max="12800" width="4.5703125" style="3" customWidth="1"/>
    <col min="12801" max="12801" width="26.140625" style="3" customWidth="1"/>
    <col min="12802" max="12802" width="20" style="3" customWidth="1"/>
    <col min="12803" max="12803" width="6.140625" style="3" customWidth="1"/>
    <col min="12804" max="12812" width="6.28515625" style="3" customWidth="1"/>
    <col min="12813" max="12813" width="9.5703125" style="3" bestFit="1" customWidth="1"/>
    <col min="12814" max="12814" width="7" style="3" customWidth="1"/>
    <col min="12815" max="12815" width="7.5703125" style="3" customWidth="1"/>
    <col min="12816" max="12816" width="10.140625" style="3" bestFit="1" customWidth="1"/>
    <col min="12817" max="12817" width="5.5703125" style="3" customWidth="1"/>
    <col min="12818" max="13055" width="9.140625" style="3"/>
    <col min="13056" max="13056" width="4.5703125" style="3" customWidth="1"/>
    <col min="13057" max="13057" width="26.140625" style="3" customWidth="1"/>
    <col min="13058" max="13058" width="20" style="3" customWidth="1"/>
    <col min="13059" max="13059" width="6.140625" style="3" customWidth="1"/>
    <col min="13060" max="13068" width="6.28515625" style="3" customWidth="1"/>
    <col min="13069" max="13069" width="9.5703125" style="3" bestFit="1" customWidth="1"/>
    <col min="13070" max="13070" width="7" style="3" customWidth="1"/>
    <col min="13071" max="13071" width="7.5703125" style="3" customWidth="1"/>
    <col min="13072" max="13072" width="10.140625" style="3" bestFit="1" customWidth="1"/>
    <col min="13073" max="13073" width="5.5703125" style="3" customWidth="1"/>
    <col min="13074" max="13311" width="9.140625" style="3"/>
    <col min="13312" max="13312" width="4.5703125" style="3" customWidth="1"/>
    <col min="13313" max="13313" width="26.140625" style="3" customWidth="1"/>
    <col min="13314" max="13314" width="20" style="3" customWidth="1"/>
    <col min="13315" max="13315" width="6.140625" style="3" customWidth="1"/>
    <col min="13316" max="13324" width="6.28515625" style="3" customWidth="1"/>
    <col min="13325" max="13325" width="9.5703125" style="3" bestFit="1" customWidth="1"/>
    <col min="13326" max="13326" width="7" style="3" customWidth="1"/>
    <col min="13327" max="13327" width="7.5703125" style="3" customWidth="1"/>
    <col min="13328" max="13328" width="10.140625" style="3" bestFit="1" customWidth="1"/>
    <col min="13329" max="13329" width="5.5703125" style="3" customWidth="1"/>
    <col min="13330" max="13567" width="9.140625" style="3"/>
    <col min="13568" max="13568" width="4.5703125" style="3" customWidth="1"/>
    <col min="13569" max="13569" width="26.140625" style="3" customWidth="1"/>
    <col min="13570" max="13570" width="20" style="3" customWidth="1"/>
    <col min="13571" max="13571" width="6.140625" style="3" customWidth="1"/>
    <col min="13572" max="13580" width="6.28515625" style="3" customWidth="1"/>
    <col min="13581" max="13581" width="9.5703125" style="3" bestFit="1" customWidth="1"/>
    <col min="13582" max="13582" width="7" style="3" customWidth="1"/>
    <col min="13583" max="13583" width="7.5703125" style="3" customWidth="1"/>
    <col min="13584" max="13584" width="10.140625" style="3" bestFit="1" customWidth="1"/>
    <col min="13585" max="13585" width="5.5703125" style="3" customWidth="1"/>
    <col min="13586" max="13823" width="9.140625" style="3"/>
    <col min="13824" max="13824" width="4.5703125" style="3" customWidth="1"/>
    <col min="13825" max="13825" width="26.140625" style="3" customWidth="1"/>
    <col min="13826" max="13826" width="20" style="3" customWidth="1"/>
    <col min="13827" max="13827" width="6.140625" style="3" customWidth="1"/>
    <col min="13828" max="13836" width="6.28515625" style="3" customWidth="1"/>
    <col min="13837" max="13837" width="9.5703125" style="3" bestFit="1" customWidth="1"/>
    <col min="13838" max="13838" width="7" style="3" customWidth="1"/>
    <col min="13839" max="13839" width="7.5703125" style="3" customWidth="1"/>
    <col min="13840" max="13840" width="10.140625" style="3" bestFit="1" customWidth="1"/>
    <col min="13841" max="13841" width="5.5703125" style="3" customWidth="1"/>
    <col min="13842" max="14079" width="9.140625" style="3"/>
    <col min="14080" max="14080" width="4.5703125" style="3" customWidth="1"/>
    <col min="14081" max="14081" width="26.140625" style="3" customWidth="1"/>
    <col min="14082" max="14082" width="20" style="3" customWidth="1"/>
    <col min="14083" max="14083" width="6.140625" style="3" customWidth="1"/>
    <col min="14084" max="14092" width="6.28515625" style="3" customWidth="1"/>
    <col min="14093" max="14093" width="9.5703125" style="3" bestFit="1" customWidth="1"/>
    <col min="14094" max="14094" width="7" style="3" customWidth="1"/>
    <col min="14095" max="14095" width="7.5703125" style="3" customWidth="1"/>
    <col min="14096" max="14096" width="10.140625" style="3" bestFit="1" customWidth="1"/>
    <col min="14097" max="14097" width="5.5703125" style="3" customWidth="1"/>
    <col min="14098" max="14335" width="9.140625" style="3"/>
    <col min="14336" max="14336" width="4.5703125" style="3" customWidth="1"/>
    <col min="14337" max="14337" width="26.140625" style="3" customWidth="1"/>
    <col min="14338" max="14338" width="20" style="3" customWidth="1"/>
    <col min="14339" max="14339" width="6.140625" style="3" customWidth="1"/>
    <col min="14340" max="14348" width="6.28515625" style="3" customWidth="1"/>
    <col min="14349" max="14349" width="9.5703125" style="3" bestFit="1" customWidth="1"/>
    <col min="14350" max="14350" width="7" style="3" customWidth="1"/>
    <col min="14351" max="14351" width="7.5703125" style="3" customWidth="1"/>
    <col min="14352" max="14352" width="10.140625" style="3" bestFit="1" customWidth="1"/>
    <col min="14353" max="14353" width="5.5703125" style="3" customWidth="1"/>
    <col min="14354" max="14591" width="9.140625" style="3"/>
    <col min="14592" max="14592" width="4.5703125" style="3" customWidth="1"/>
    <col min="14593" max="14593" width="26.140625" style="3" customWidth="1"/>
    <col min="14594" max="14594" width="20" style="3" customWidth="1"/>
    <col min="14595" max="14595" width="6.140625" style="3" customWidth="1"/>
    <col min="14596" max="14604" width="6.28515625" style="3" customWidth="1"/>
    <col min="14605" max="14605" width="9.5703125" style="3" bestFit="1" customWidth="1"/>
    <col min="14606" max="14606" width="7" style="3" customWidth="1"/>
    <col min="14607" max="14607" width="7.5703125" style="3" customWidth="1"/>
    <col min="14608" max="14608" width="10.140625" style="3" bestFit="1" customWidth="1"/>
    <col min="14609" max="14609" width="5.5703125" style="3" customWidth="1"/>
    <col min="14610" max="14847" width="9.140625" style="3"/>
    <col min="14848" max="14848" width="4.5703125" style="3" customWidth="1"/>
    <col min="14849" max="14849" width="26.140625" style="3" customWidth="1"/>
    <col min="14850" max="14850" width="20" style="3" customWidth="1"/>
    <col min="14851" max="14851" width="6.140625" style="3" customWidth="1"/>
    <col min="14852" max="14860" width="6.28515625" style="3" customWidth="1"/>
    <col min="14861" max="14861" width="9.5703125" style="3" bestFit="1" customWidth="1"/>
    <col min="14862" max="14862" width="7" style="3" customWidth="1"/>
    <col min="14863" max="14863" width="7.5703125" style="3" customWidth="1"/>
    <col min="14864" max="14864" width="10.140625" style="3" bestFit="1" customWidth="1"/>
    <col min="14865" max="14865" width="5.5703125" style="3" customWidth="1"/>
    <col min="14866" max="15103" width="9.140625" style="3"/>
    <col min="15104" max="15104" width="4.5703125" style="3" customWidth="1"/>
    <col min="15105" max="15105" width="26.140625" style="3" customWidth="1"/>
    <col min="15106" max="15106" width="20" style="3" customWidth="1"/>
    <col min="15107" max="15107" width="6.140625" style="3" customWidth="1"/>
    <col min="15108" max="15116" width="6.28515625" style="3" customWidth="1"/>
    <col min="15117" max="15117" width="9.5703125" style="3" bestFit="1" customWidth="1"/>
    <col min="15118" max="15118" width="7" style="3" customWidth="1"/>
    <col min="15119" max="15119" width="7.5703125" style="3" customWidth="1"/>
    <col min="15120" max="15120" width="10.140625" style="3" bestFit="1" customWidth="1"/>
    <col min="15121" max="15121" width="5.5703125" style="3" customWidth="1"/>
    <col min="15122" max="15359" width="9.140625" style="3"/>
    <col min="15360" max="15360" width="4.5703125" style="3" customWidth="1"/>
    <col min="15361" max="15361" width="26.140625" style="3" customWidth="1"/>
    <col min="15362" max="15362" width="20" style="3" customWidth="1"/>
    <col min="15363" max="15363" width="6.140625" style="3" customWidth="1"/>
    <col min="15364" max="15372" width="6.28515625" style="3" customWidth="1"/>
    <col min="15373" max="15373" width="9.5703125" style="3" bestFit="1" customWidth="1"/>
    <col min="15374" max="15374" width="7" style="3" customWidth="1"/>
    <col min="15375" max="15375" width="7.5703125" style="3" customWidth="1"/>
    <col min="15376" max="15376" width="10.140625" style="3" bestFit="1" customWidth="1"/>
    <col min="15377" max="15377" width="5.5703125" style="3" customWidth="1"/>
    <col min="15378" max="15615" width="9.140625" style="3"/>
    <col min="15616" max="15616" width="4.5703125" style="3" customWidth="1"/>
    <col min="15617" max="15617" width="26.140625" style="3" customWidth="1"/>
    <col min="15618" max="15618" width="20" style="3" customWidth="1"/>
    <col min="15619" max="15619" width="6.140625" style="3" customWidth="1"/>
    <col min="15620" max="15628" width="6.28515625" style="3" customWidth="1"/>
    <col min="15629" max="15629" width="9.5703125" style="3" bestFit="1" customWidth="1"/>
    <col min="15630" max="15630" width="7" style="3" customWidth="1"/>
    <col min="15631" max="15631" width="7.5703125" style="3" customWidth="1"/>
    <col min="15632" max="15632" width="10.140625" style="3" bestFit="1" customWidth="1"/>
    <col min="15633" max="15633" width="5.5703125" style="3" customWidth="1"/>
    <col min="15634" max="15871" width="9.140625" style="3"/>
    <col min="15872" max="15872" width="4.5703125" style="3" customWidth="1"/>
    <col min="15873" max="15873" width="26.140625" style="3" customWidth="1"/>
    <col min="15874" max="15874" width="20" style="3" customWidth="1"/>
    <col min="15875" max="15875" width="6.140625" style="3" customWidth="1"/>
    <col min="15876" max="15884" width="6.28515625" style="3" customWidth="1"/>
    <col min="15885" max="15885" width="9.5703125" style="3" bestFit="1" customWidth="1"/>
    <col min="15886" max="15886" width="7" style="3" customWidth="1"/>
    <col min="15887" max="15887" width="7.5703125" style="3" customWidth="1"/>
    <col min="15888" max="15888" width="10.140625" style="3" bestFit="1" customWidth="1"/>
    <col min="15889" max="15889" width="5.5703125" style="3" customWidth="1"/>
    <col min="15890" max="16127" width="9.140625" style="3"/>
    <col min="16128" max="16128" width="4.5703125" style="3" customWidth="1"/>
    <col min="16129" max="16129" width="26.140625" style="3" customWidth="1"/>
    <col min="16130" max="16130" width="20" style="3" customWidth="1"/>
    <col min="16131" max="16131" width="6.140625" style="3" customWidth="1"/>
    <col min="16132" max="16140" width="6.28515625" style="3" customWidth="1"/>
    <col min="16141" max="16141" width="9.5703125" style="3" bestFit="1" customWidth="1"/>
    <col min="16142" max="16142" width="7" style="3" customWidth="1"/>
    <col min="16143" max="16143" width="7.5703125" style="3" customWidth="1"/>
    <col min="16144" max="16144" width="10.140625" style="3" bestFit="1" customWidth="1"/>
    <col min="16145" max="16145" width="5.5703125" style="3" customWidth="1"/>
    <col min="16146" max="16384" width="9.140625" style="3"/>
  </cols>
  <sheetData>
    <row r="1" spans="1:17" ht="21" thickBot="1">
      <c r="A1" s="66"/>
      <c r="B1" s="67">
        <v>2024</v>
      </c>
      <c r="C1" s="403" t="s">
        <v>86</v>
      </c>
      <c r="D1" s="404"/>
      <c r="E1" s="404"/>
      <c r="F1" s="404"/>
      <c r="G1" s="404"/>
      <c r="H1" s="68" t="s">
        <v>2</v>
      </c>
      <c r="I1" s="67"/>
      <c r="J1" s="69" t="s">
        <v>3</v>
      </c>
      <c r="K1" s="69"/>
      <c r="L1" s="69"/>
      <c r="M1" s="67" t="s">
        <v>4</v>
      </c>
      <c r="N1" s="67"/>
      <c r="O1" s="67"/>
      <c r="P1" s="67"/>
    </row>
    <row r="2" spans="1:17" ht="16.5" thickBot="1">
      <c r="A2" s="6"/>
      <c r="B2" s="70" t="s">
        <v>25</v>
      </c>
      <c r="C2" s="71" t="s">
        <v>5</v>
      </c>
      <c r="D2" s="72" t="s">
        <v>10</v>
      </c>
      <c r="E2" s="73" t="s">
        <v>11</v>
      </c>
      <c r="F2" s="73" t="s">
        <v>12</v>
      </c>
      <c r="G2" s="73" t="s">
        <v>13</v>
      </c>
      <c r="H2" s="73" t="s">
        <v>14</v>
      </c>
      <c r="I2" s="73" t="s">
        <v>15</v>
      </c>
      <c r="J2" s="73" t="s">
        <v>16</v>
      </c>
      <c r="K2" s="74" t="s">
        <v>17</v>
      </c>
      <c r="L2" s="252" t="s">
        <v>18</v>
      </c>
      <c r="M2" s="75" t="s">
        <v>19</v>
      </c>
      <c r="N2" s="76" t="s">
        <v>26</v>
      </c>
      <c r="O2" s="77" t="s">
        <v>22</v>
      </c>
      <c r="P2" s="78" t="s">
        <v>20</v>
      </c>
      <c r="Q2" s="79"/>
    </row>
    <row r="3" spans="1:17" ht="15.75">
      <c r="A3" s="138">
        <v>1</v>
      </c>
      <c r="B3" s="159" t="s">
        <v>50</v>
      </c>
      <c r="C3" s="160">
        <v>-11</v>
      </c>
      <c r="D3" s="318"/>
      <c r="E3" s="319"/>
      <c r="F3" s="319"/>
      <c r="G3" s="319"/>
      <c r="H3" s="319"/>
      <c r="I3" s="319"/>
      <c r="J3" s="319"/>
      <c r="K3" s="145"/>
      <c r="L3" s="145"/>
      <c r="M3" s="146">
        <f t="shared" ref="M3:M34" si="0">SUM(D3:L3)</f>
        <v>0</v>
      </c>
      <c r="N3" s="147"/>
      <c r="O3" s="148"/>
      <c r="P3" s="149" t="e">
        <f t="shared" ref="P3:P34" si="1">M3/N3</f>
        <v>#DIV/0!</v>
      </c>
      <c r="Q3" s="80"/>
    </row>
    <row r="4" spans="1:17" ht="15.75">
      <c r="A4" s="139">
        <v>2</v>
      </c>
      <c r="B4" s="159" t="s">
        <v>193</v>
      </c>
      <c r="C4" s="160">
        <v>-11</v>
      </c>
      <c r="D4" s="152"/>
      <c r="E4" s="154"/>
      <c r="F4" s="154"/>
      <c r="G4" s="154"/>
      <c r="H4" s="154"/>
      <c r="I4" s="154"/>
      <c r="J4" s="154"/>
      <c r="K4" s="155"/>
      <c r="L4" s="155"/>
      <c r="M4" s="146">
        <f t="shared" si="0"/>
        <v>0</v>
      </c>
      <c r="N4" s="147"/>
      <c r="O4" s="148"/>
      <c r="P4" s="149" t="e">
        <f t="shared" si="1"/>
        <v>#DIV/0!</v>
      </c>
      <c r="Q4" s="80"/>
    </row>
    <row r="5" spans="1:17" ht="15.75">
      <c r="A5" s="139">
        <f t="shared" ref="A5:A36" si="2">A4+1</f>
        <v>3</v>
      </c>
      <c r="B5" s="159" t="s">
        <v>47</v>
      </c>
      <c r="C5" s="160">
        <v>-11</v>
      </c>
      <c r="D5" s="152">
        <f>List2!D39</f>
        <v>223</v>
      </c>
      <c r="E5" s="154">
        <f>List2!F39</f>
        <v>246</v>
      </c>
      <c r="F5" s="154"/>
      <c r="G5" s="154"/>
      <c r="H5" s="154"/>
      <c r="I5" s="154"/>
      <c r="J5" s="154"/>
      <c r="K5" s="155"/>
      <c r="L5" s="155"/>
      <c r="M5" s="146">
        <f t="shared" si="0"/>
        <v>469</v>
      </c>
      <c r="N5" s="147">
        <v>2</v>
      </c>
      <c r="O5" s="148">
        <f>List2!W39</f>
        <v>15</v>
      </c>
      <c r="P5" s="149">
        <f t="shared" si="1"/>
        <v>234.5</v>
      </c>
      <c r="Q5" s="80"/>
    </row>
    <row r="6" spans="1:17" ht="15.75">
      <c r="A6" s="139">
        <f t="shared" si="2"/>
        <v>4</v>
      </c>
      <c r="B6" s="159" t="s">
        <v>49</v>
      </c>
      <c r="C6" s="160">
        <v>-11</v>
      </c>
      <c r="D6" s="152">
        <f>List2!D40</f>
        <v>207</v>
      </c>
      <c r="E6" s="154">
        <f>List2!F40</f>
        <v>210</v>
      </c>
      <c r="F6" s="154"/>
      <c r="G6" s="154"/>
      <c r="H6" s="154"/>
      <c r="I6" s="154"/>
      <c r="J6" s="154"/>
      <c r="K6" s="155"/>
      <c r="L6" s="155"/>
      <c r="M6" s="146">
        <f t="shared" si="0"/>
        <v>417</v>
      </c>
      <c r="N6" s="147">
        <v>2</v>
      </c>
      <c r="O6" s="148">
        <f>List2!W40</f>
        <v>20</v>
      </c>
      <c r="P6" s="149">
        <f t="shared" si="1"/>
        <v>208.5</v>
      </c>
      <c r="Q6" s="80"/>
    </row>
    <row r="7" spans="1:17" ht="15.75">
      <c r="A7" s="139">
        <f t="shared" si="2"/>
        <v>5</v>
      </c>
      <c r="B7" s="159" t="s">
        <v>160</v>
      </c>
      <c r="C7" s="160">
        <v>-11</v>
      </c>
      <c r="D7" s="152">
        <f>List2!D41</f>
        <v>151</v>
      </c>
      <c r="E7" s="155">
        <f>List2!F41</f>
        <v>152</v>
      </c>
      <c r="F7" s="154"/>
      <c r="G7" s="154"/>
      <c r="H7" s="154"/>
      <c r="I7" s="154"/>
      <c r="J7" s="154"/>
      <c r="K7" s="155"/>
      <c r="L7" s="155"/>
      <c r="M7" s="146">
        <f t="shared" si="0"/>
        <v>303</v>
      </c>
      <c r="N7" s="147">
        <v>2</v>
      </c>
      <c r="O7" s="148">
        <f>List2!W41</f>
        <v>32</v>
      </c>
      <c r="P7" s="149">
        <f t="shared" si="1"/>
        <v>151.5</v>
      </c>
      <c r="Q7" s="80"/>
    </row>
    <row r="8" spans="1:17" ht="15.75">
      <c r="A8" s="139">
        <f t="shared" si="2"/>
        <v>6</v>
      </c>
      <c r="B8" s="161" t="s">
        <v>167</v>
      </c>
      <c r="C8" s="163">
        <v>-11</v>
      </c>
      <c r="D8" s="152">
        <f>List2!D44</f>
        <v>147</v>
      </c>
      <c r="E8" s="154"/>
      <c r="F8" s="154"/>
      <c r="G8" s="154"/>
      <c r="H8" s="154"/>
      <c r="I8" s="154"/>
      <c r="J8" s="154"/>
      <c r="K8" s="155"/>
      <c r="L8" s="155"/>
      <c r="M8" s="146">
        <f t="shared" si="0"/>
        <v>147</v>
      </c>
      <c r="N8" s="147">
        <v>1</v>
      </c>
      <c r="O8" s="148">
        <f>List2!W44</f>
        <v>19</v>
      </c>
      <c r="P8" s="149">
        <f t="shared" si="1"/>
        <v>147</v>
      </c>
      <c r="Q8" s="80"/>
    </row>
    <row r="9" spans="1:17" ht="15.75">
      <c r="A9" s="139">
        <f t="shared" si="2"/>
        <v>7</v>
      </c>
      <c r="B9" s="161" t="s">
        <v>48</v>
      </c>
      <c r="C9" s="163">
        <v>-11</v>
      </c>
      <c r="D9" s="152"/>
      <c r="E9" s="154">
        <f>List2!F42</f>
        <v>145</v>
      </c>
      <c r="F9" s="154"/>
      <c r="G9" s="154"/>
      <c r="H9" s="154"/>
      <c r="I9" s="154"/>
      <c r="J9" s="154"/>
      <c r="K9" s="155"/>
      <c r="L9" s="155"/>
      <c r="M9" s="146">
        <f t="shared" si="0"/>
        <v>145</v>
      </c>
      <c r="N9" s="147">
        <v>1</v>
      </c>
      <c r="O9" s="148">
        <f>List2!W42</f>
        <v>23</v>
      </c>
      <c r="P9" s="149">
        <f t="shared" si="1"/>
        <v>145</v>
      </c>
      <c r="Q9" s="80"/>
    </row>
    <row r="10" spans="1:17" ht="15.75">
      <c r="A10" s="139">
        <f t="shared" si="2"/>
        <v>8</v>
      </c>
      <c r="B10" s="141" t="s">
        <v>105</v>
      </c>
      <c r="C10" s="142" t="s">
        <v>41</v>
      </c>
      <c r="D10" s="152"/>
      <c r="E10" s="154"/>
      <c r="F10" s="154"/>
      <c r="G10" s="154"/>
      <c r="H10" s="154"/>
      <c r="I10" s="154"/>
      <c r="J10" s="154"/>
      <c r="K10" s="155"/>
      <c r="L10" s="155"/>
      <c r="M10" s="146">
        <f t="shared" si="0"/>
        <v>0</v>
      </c>
      <c r="N10" s="147"/>
      <c r="O10" s="148"/>
      <c r="P10" s="149" t="e">
        <f t="shared" si="1"/>
        <v>#DIV/0!</v>
      </c>
      <c r="Q10" s="80"/>
    </row>
    <row r="11" spans="1:17" ht="15.75">
      <c r="A11" s="139">
        <f t="shared" si="2"/>
        <v>9</v>
      </c>
      <c r="B11" s="150" t="s">
        <v>162</v>
      </c>
      <c r="C11" s="151" t="s">
        <v>41</v>
      </c>
      <c r="D11" s="152"/>
      <c r="E11" s="154"/>
      <c r="F11" s="154"/>
      <c r="G11" s="154"/>
      <c r="H11" s="154"/>
      <c r="I11" s="154"/>
      <c r="J11" s="154"/>
      <c r="K11" s="155"/>
      <c r="L11" s="155"/>
      <c r="M11" s="146">
        <f t="shared" si="0"/>
        <v>0</v>
      </c>
      <c r="N11" s="147"/>
      <c r="O11" s="148"/>
      <c r="P11" s="149" t="e">
        <f t="shared" si="1"/>
        <v>#DIV/0!</v>
      </c>
      <c r="Q11" s="80"/>
    </row>
    <row r="12" spans="1:17" ht="15.75">
      <c r="A12" s="139">
        <f t="shared" si="2"/>
        <v>10</v>
      </c>
      <c r="B12" s="159" t="s">
        <v>163</v>
      </c>
      <c r="C12" s="160" t="s">
        <v>41</v>
      </c>
      <c r="D12" s="152"/>
      <c r="E12" s="154"/>
      <c r="F12" s="154"/>
      <c r="G12" s="154"/>
      <c r="H12" s="154"/>
      <c r="I12" s="154"/>
      <c r="J12" s="154"/>
      <c r="K12" s="155"/>
      <c r="L12" s="155"/>
      <c r="M12" s="146">
        <f t="shared" si="0"/>
        <v>0</v>
      </c>
      <c r="N12" s="147"/>
      <c r="O12" s="148"/>
      <c r="P12" s="149" t="e">
        <f t="shared" si="1"/>
        <v>#DIV/0!</v>
      </c>
      <c r="Q12" s="80"/>
    </row>
    <row r="13" spans="1:17" ht="15.75">
      <c r="A13" s="139">
        <f t="shared" si="2"/>
        <v>11</v>
      </c>
      <c r="B13" s="159" t="s">
        <v>106</v>
      </c>
      <c r="C13" s="160" t="s">
        <v>41</v>
      </c>
      <c r="D13" s="152"/>
      <c r="E13" s="154"/>
      <c r="F13" s="154"/>
      <c r="G13" s="154"/>
      <c r="H13" s="154"/>
      <c r="I13" s="154"/>
      <c r="J13" s="154"/>
      <c r="K13" s="155"/>
      <c r="L13" s="155"/>
      <c r="M13" s="146">
        <f t="shared" si="0"/>
        <v>0</v>
      </c>
      <c r="N13" s="147"/>
      <c r="O13" s="148"/>
      <c r="P13" s="149" t="e">
        <f t="shared" si="1"/>
        <v>#DIV/0!</v>
      </c>
      <c r="Q13" s="80"/>
    </row>
    <row r="14" spans="1:17" ht="15.75">
      <c r="A14" s="139">
        <f t="shared" si="2"/>
        <v>12</v>
      </c>
      <c r="B14" s="158" t="s">
        <v>247</v>
      </c>
      <c r="C14" s="142" t="s">
        <v>41</v>
      </c>
      <c r="D14" s="152">
        <f>List2!D199</f>
        <v>213</v>
      </c>
      <c r="E14" s="154"/>
      <c r="F14" s="154"/>
      <c r="G14" s="154"/>
      <c r="H14" s="154"/>
      <c r="I14" s="154"/>
      <c r="J14" s="154"/>
      <c r="K14" s="155"/>
      <c r="L14" s="155"/>
      <c r="M14" s="146">
        <f t="shared" si="0"/>
        <v>213</v>
      </c>
      <c r="N14" s="147">
        <v>1</v>
      </c>
      <c r="O14" s="148">
        <f>List2!W199</f>
        <v>10</v>
      </c>
      <c r="P14" s="149">
        <f t="shared" si="1"/>
        <v>213</v>
      </c>
      <c r="Q14" s="80"/>
    </row>
    <row r="15" spans="1:17" ht="15.75">
      <c r="A15" s="139">
        <f t="shared" si="2"/>
        <v>13</v>
      </c>
      <c r="B15" s="141" t="s">
        <v>104</v>
      </c>
      <c r="C15" s="142" t="s">
        <v>41</v>
      </c>
      <c r="D15" s="152">
        <f>List2!D200</f>
        <v>152</v>
      </c>
      <c r="E15" s="154"/>
      <c r="F15" s="154"/>
      <c r="G15" s="154"/>
      <c r="H15" s="154"/>
      <c r="I15" s="154"/>
      <c r="J15" s="154"/>
      <c r="K15" s="155"/>
      <c r="L15" s="155"/>
      <c r="M15" s="146">
        <f t="shared" si="0"/>
        <v>152</v>
      </c>
      <c r="N15" s="147">
        <v>1</v>
      </c>
      <c r="O15" s="148">
        <f>List2!W200</f>
        <v>37</v>
      </c>
      <c r="P15" s="149">
        <f t="shared" si="1"/>
        <v>152</v>
      </c>
      <c r="Q15" s="80"/>
    </row>
    <row r="16" spans="1:17" ht="15.75">
      <c r="A16" s="139">
        <f t="shared" si="2"/>
        <v>14</v>
      </c>
      <c r="B16" s="159" t="s">
        <v>141</v>
      </c>
      <c r="C16" s="160" t="s">
        <v>41</v>
      </c>
      <c r="D16" s="152">
        <f>List2!D198</f>
        <v>144</v>
      </c>
      <c r="E16" s="154"/>
      <c r="F16" s="154"/>
      <c r="G16" s="154"/>
      <c r="H16" s="154"/>
      <c r="I16" s="154"/>
      <c r="J16" s="154"/>
      <c r="K16" s="155"/>
      <c r="L16" s="155"/>
      <c r="M16" s="146">
        <f t="shared" si="0"/>
        <v>144</v>
      </c>
      <c r="N16" s="147">
        <v>1</v>
      </c>
      <c r="O16" s="148">
        <f>List2!W198</f>
        <v>38</v>
      </c>
      <c r="P16" s="149">
        <f t="shared" si="1"/>
        <v>144</v>
      </c>
      <c r="Q16" s="80"/>
    </row>
    <row r="17" spans="1:17" ht="15.75">
      <c r="A17" s="139">
        <f t="shared" si="2"/>
        <v>15</v>
      </c>
      <c r="B17" s="159" t="s">
        <v>103</v>
      </c>
      <c r="C17" s="160" t="s">
        <v>41</v>
      </c>
      <c r="D17" s="152">
        <f>List2!D197</f>
        <v>132</v>
      </c>
      <c r="E17" s="154"/>
      <c r="F17" s="154"/>
      <c r="G17" s="155"/>
      <c r="H17" s="154"/>
      <c r="I17" s="154"/>
      <c r="J17" s="154"/>
      <c r="K17" s="155"/>
      <c r="L17" s="155"/>
      <c r="M17" s="146">
        <f t="shared" si="0"/>
        <v>132</v>
      </c>
      <c r="N17" s="147">
        <v>1</v>
      </c>
      <c r="O17" s="148">
        <f>List2!W197</f>
        <v>44</v>
      </c>
      <c r="P17" s="149">
        <f t="shared" si="1"/>
        <v>132</v>
      </c>
      <c r="Q17" s="80"/>
    </row>
    <row r="18" spans="1:17" ht="15.75">
      <c r="A18" s="139">
        <f t="shared" si="2"/>
        <v>16</v>
      </c>
      <c r="B18" s="141" t="s">
        <v>170</v>
      </c>
      <c r="C18" s="142" t="s">
        <v>27</v>
      </c>
      <c r="D18" s="152"/>
      <c r="E18" s="154"/>
      <c r="F18" s="154"/>
      <c r="G18" s="154"/>
      <c r="H18" s="154"/>
      <c r="I18" s="154"/>
      <c r="J18" s="154"/>
      <c r="K18" s="155"/>
      <c r="L18" s="155"/>
      <c r="M18" s="146">
        <f t="shared" si="0"/>
        <v>0</v>
      </c>
      <c r="N18" s="147"/>
      <c r="O18" s="148"/>
      <c r="P18" s="149" t="e">
        <f t="shared" si="1"/>
        <v>#DIV/0!</v>
      </c>
      <c r="Q18" s="80"/>
    </row>
    <row r="19" spans="1:17" ht="15.75">
      <c r="A19" s="139">
        <f t="shared" si="2"/>
        <v>17</v>
      </c>
      <c r="B19" s="150" t="s">
        <v>92</v>
      </c>
      <c r="C19" s="151" t="s">
        <v>27</v>
      </c>
      <c r="D19" s="152"/>
      <c r="E19" s="154"/>
      <c r="F19" s="154"/>
      <c r="G19" s="154"/>
      <c r="H19" s="154"/>
      <c r="I19" s="154"/>
      <c r="J19" s="154"/>
      <c r="K19" s="155"/>
      <c r="L19" s="155"/>
      <c r="M19" s="146">
        <f t="shared" si="0"/>
        <v>0</v>
      </c>
      <c r="N19" s="147"/>
      <c r="O19" s="148"/>
      <c r="P19" s="149" t="e">
        <f t="shared" si="1"/>
        <v>#DIV/0!</v>
      </c>
      <c r="Q19" s="80"/>
    </row>
    <row r="20" spans="1:17" ht="15.75">
      <c r="A20" s="139">
        <f t="shared" si="2"/>
        <v>18</v>
      </c>
      <c r="B20" s="141" t="s">
        <v>171</v>
      </c>
      <c r="C20" s="142" t="s">
        <v>27</v>
      </c>
      <c r="D20" s="152">
        <f>List2!D53</f>
        <v>258</v>
      </c>
      <c r="E20" s="154"/>
      <c r="F20" s="154"/>
      <c r="G20" s="154"/>
      <c r="H20" s="154"/>
      <c r="I20" s="154"/>
      <c r="J20" s="154"/>
      <c r="K20" s="155"/>
      <c r="L20" s="155"/>
      <c r="M20" s="146">
        <f t="shared" si="0"/>
        <v>258</v>
      </c>
      <c r="N20" s="147">
        <v>1</v>
      </c>
      <c r="O20" s="148">
        <f>List2!W53</f>
        <v>9</v>
      </c>
      <c r="P20" s="149">
        <f t="shared" si="1"/>
        <v>258</v>
      </c>
      <c r="Q20" s="80"/>
    </row>
    <row r="21" spans="1:17" ht="15.75">
      <c r="A21" s="139">
        <f t="shared" si="2"/>
        <v>19</v>
      </c>
      <c r="B21" s="141" t="s">
        <v>94</v>
      </c>
      <c r="C21" s="142" t="s">
        <v>27</v>
      </c>
      <c r="D21" s="152">
        <f>List2!D52</f>
        <v>247</v>
      </c>
      <c r="E21" s="154">
        <f>List2!F52</f>
        <v>258</v>
      </c>
      <c r="F21" s="154"/>
      <c r="G21" s="154"/>
      <c r="H21" s="154"/>
      <c r="I21" s="154"/>
      <c r="J21" s="154"/>
      <c r="K21" s="155"/>
      <c r="L21" s="155"/>
      <c r="M21" s="146">
        <f t="shared" si="0"/>
        <v>505</v>
      </c>
      <c r="N21" s="147">
        <v>2</v>
      </c>
      <c r="O21" s="148">
        <f>List2!W52</f>
        <v>6</v>
      </c>
      <c r="P21" s="149">
        <f t="shared" si="1"/>
        <v>252.5</v>
      </c>
      <c r="Q21" s="80"/>
    </row>
    <row r="22" spans="1:17" ht="15.75">
      <c r="A22" s="139">
        <f t="shared" si="2"/>
        <v>20</v>
      </c>
      <c r="B22" s="141" t="s">
        <v>93</v>
      </c>
      <c r="C22" s="142" t="s">
        <v>27</v>
      </c>
      <c r="D22" s="152"/>
      <c r="E22" s="154">
        <f>List2!F56</f>
        <v>251</v>
      </c>
      <c r="F22" s="154"/>
      <c r="G22" s="154"/>
      <c r="H22" s="154"/>
      <c r="I22" s="154"/>
      <c r="J22" s="154"/>
      <c r="K22" s="155"/>
      <c r="L22" s="155"/>
      <c r="M22" s="146">
        <f t="shared" si="0"/>
        <v>251</v>
      </c>
      <c r="N22" s="147">
        <v>1</v>
      </c>
      <c r="O22" s="148">
        <f>List2!W56</f>
        <v>6</v>
      </c>
      <c r="P22" s="149">
        <f t="shared" si="1"/>
        <v>251</v>
      </c>
      <c r="Q22" s="80"/>
    </row>
    <row r="23" spans="1:17" ht="15.75">
      <c r="A23" s="139">
        <f t="shared" si="2"/>
        <v>21</v>
      </c>
      <c r="B23" s="150" t="s">
        <v>176</v>
      </c>
      <c r="C23" s="151" t="s">
        <v>27</v>
      </c>
      <c r="D23" s="152">
        <f>List2!D54</f>
        <v>238</v>
      </c>
      <c r="E23" s="154">
        <f>List2!F54</f>
        <v>261</v>
      </c>
      <c r="F23" s="154"/>
      <c r="G23" s="154"/>
      <c r="H23" s="154"/>
      <c r="I23" s="154"/>
      <c r="J23" s="154"/>
      <c r="K23" s="155"/>
      <c r="L23" s="155"/>
      <c r="M23" s="146">
        <f t="shared" si="0"/>
        <v>499</v>
      </c>
      <c r="N23" s="147">
        <v>2</v>
      </c>
      <c r="O23" s="148">
        <f>List2!W54</f>
        <v>11</v>
      </c>
      <c r="P23" s="149">
        <f t="shared" si="1"/>
        <v>249.5</v>
      </c>
      <c r="Q23" s="80"/>
    </row>
    <row r="24" spans="1:17" ht="15.75">
      <c r="A24" s="139">
        <f t="shared" si="2"/>
        <v>22</v>
      </c>
      <c r="B24" s="141" t="s">
        <v>255</v>
      </c>
      <c r="C24" s="142" t="s">
        <v>27</v>
      </c>
      <c r="D24" s="152"/>
      <c r="E24" s="154">
        <f>List2!F55</f>
        <v>216</v>
      </c>
      <c r="F24" s="154"/>
      <c r="G24" s="154"/>
      <c r="H24" s="154"/>
      <c r="I24" s="154"/>
      <c r="J24" s="154"/>
      <c r="K24" s="155"/>
      <c r="L24" s="155"/>
      <c r="M24" s="146">
        <f t="shared" si="0"/>
        <v>216</v>
      </c>
      <c r="N24" s="147">
        <v>1</v>
      </c>
      <c r="O24" s="148">
        <f>List2!W55</f>
        <v>10</v>
      </c>
      <c r="P24" s="149">
        <f t="shared" si="1"/>
        <v>216</v>
      </c>
      <c r="Q24" s="80"/>
    </row>
    <row r="25" spans="1:17" ht="15.75">
      <c r="A25" s="139">
        <f t="shared" si="2"/>
        <v>23</v>
      </c>
      <c r="B25" s="141" t="s">
        <v>172</v>
      </c>
      <c r="C25" s="142" t="s">
        <v>27</v>
      </c>
      <c r="D25" s="152">
        <f>List2!D51</f>
        <v>213</v>
      </c>
      <c r="E25" s="154"/>
      <c r="F25" s="154"/>
      <c r="G25" s="154"/>
      <c r="H25" s="154"/>
      <c r="I25" s="154"/>
      <c r="J25" s="154"/>
      <c r="K25" s="155"/>
      <c r="L25" s="155"/>
      <c r="M25" s="146">
        <f t="shared" si="0"/>
        <v>213</v>
      </c>
      <c r="N25" s="147">
        <v>1</v>
      </c>
      <c r="O25" s="148">
        <f>List2!W51</f>
        <v>10</v>
      </c>
      <c r="P25" s="149">
        <f t="shared" si="1"/>
        <v>213</v>
      </c>
      <c r="Q25" s="80"/>
    </row>
    <row r="26" spans="1:17" ht="15.75">
      <c r="A26" s="139">
        <f t="shared" si="2"/>
        <v>24</v>
      </c>
      <c r="B26" s="159" t="s">
        <v>169</v>
      </c>
      <c r="C26" s="160" t="s">
        <v>119</v>
      </c>
      <c r="D26" s="152"/>
      <c r="E26" s="154"/>
      <c r="F26" s="154"/>
      <c r="G26" s="154"/>
      <c r="H26" s="154"/>
      <c r="I26" s="154"/>
      <c r="J26" s="154"/>
      <c r="K26" s="155"/>
      <c r="L26" s="155"/>
      <c r="M26" s="146">
        <f t="shared" si="0"/>
        <v>0</v>
      </c>
      <c r="N26" s="147"/>
      <c r="O26" s="148"/>
      <c r="P26" s="149" t="e">
        <f t="shared" si="1"/>
        <v>#DIV/0!</v>
      </c>
      <c r="Q26" s="80"/>
    </row>
    <row r="27" spans="1:17" ht="15.75">
      <c r="A27" s="139">
        <f t="shared" si="2"/>
        <v>25</v>
      </c>
      <c r="B27" s="141" t="s">
        <v>177</v>
      </c>
      <c r="C27" s="142" t="s">
        <v>119</v>
      </c>
      <c r="D27" s="152"/>
      <c r="E27" s="154">
        <f>List2!F67</f>
        <v>167</v>
      </c>
      <c r="F27" s="154"/>
      <c r="G27" s="154"/>
      <c r="H27" s="154"/>
      <c r="I27" s="154"/>
      <c r="J27" s="154"/>
      <c r="K27" s="155"/>
      <c r="L27" s="155"/>
      <c r="M27" s="146">
        <f t="shared" si="0"/>
        <v>167</v>
      </c>
      <c r="N27" s="147">
        <v>1</v>
      </c>
      <c r="O27" s="148">
        <f>List2!W67</f>
        <v>15</v>
      </c>
      <c r="P27" s="149">
        <f t="shared" si="1"/>
        <v>167</v>
      </c>
      <c r="Q27" s="80"/>
    </row>
    <row r="28" spans="1:17" ht="15.75">
      <c r="A28" s="139">
        <f t="shared" si="2"/>
        <v>26</v>
      </c>
      <c r="B28" s="141" t="s">
        <v>173</v>
      </c>
      <c r="C28" s="142" t="s">
        <v>119</v>
      </c>
      <c r="D28" s="152">
        <f>List2!D63</f>
        <v>203</v>
      </c>
      <c r="E28" s="154"/>
      <c r="F28" s="154"/>
      <c r="G28" s="154"/>
      <c r="H28" s="154"/>
      <c r="I28" s="154"/>
      <c r="J28" s="154"/>
      <c r="K28" s="155"/>
      <c r="L28" s="155"/>
      <c r="M28" s="146">
        <f t="shared" si="0"/>
        <v>203</v>
      </c>
      <c r="N28" s="147">
        <v>1</v>
      </c>
      <c r="O28" s="148">
        <f>List2!W63</f>
        <v>3</v>
      </c>
      <c r="P28" s="149">
        <f t="shared" si="1"/>
        <v>203</v>
      </c>
      <c r="Q28" s="80"/>
    </row>
    <row r="29" spans="1:17" ht="15.75">
      <c r="A29" s="139">
        <f t="shared" si="2"/>
        <v>27</v>
      </c>
      <c r="B29" s="159" t="s">
        <v>129</v>
      </c>
      <c r="C29" s="160" t="s">
        <v>119</v>
      </c>
      <c r="D29" s="152">
        <f>List2!D66</f>
        <v>197</v>
      </c>
      <c r="E29" s="154">
        <f>List2!F66</f>
        <v>191</v>
      </c>
      <c r="F29" s="154"/>
      <c r="G29" s="154"/>
      <c r="H29" s="154"/>
      <c r="I29" s="154"/>
      <c r="J29" s="154"/>
      <c r="K29" s="155"/>
      <c r="L29" s="155"/>
      <c r="M29" s="146">
        <f t="shared" si="0"/>
        <v>388</v>
      </c>
      <c r="N29" s="147">
        <v>2</v>
      </c>
      <c r="O29" s="148">
        <f>List2!W66</f>
        <v>19</v>
      </c>
      <c r="P29" s="149">
        <f t="shared" si="1"/>
        <v>194</v>
      </c>
      <c r="Q29" s="80"/>
    </row>
    <row r="30" spans="1:17" ht="15.75">
      <c r="A30" s="139">
        <f t="shared" si="2"/>
        <v>28</v>
      </c>
      <c r="B30" s="159" t="s">
        <v>168</v>
      </c>
      <c r="C30" s="160" t="s">
        <v>119</v>
      </c>
      <c r="D30" s="152">
        <f>List2!D64</f>
        <v>195</v>
      </c>
      <c r="E30" s="154">
        <f>List2!F64</f>
        <v>173</v>
      </c>
      <c r="F30" s="154"/>
      <c r="G30" s="154"/>
      <c r="H30" s="154"/>
      <c r="I30" s="154"/>
      <c r="J30" s="154"/>
      <c r="K30" s="155"/>
      <c r="L30" s="155"/>
      <c r="M30" s="146">
        <f t="shared" si="0"/>
        <v>368</v>
      </c>
      <c r="N30" s="147">
        <v>2</v>
      </c>
      <c r="O30" s="148">
        <f>List2!W64</f>
        <v>34</v>
      </c>
      <c r="P30" s="149">
        <f t="shared" si="1"/>
        <v>184</v>
      </c>
      <c r="Q30" s="80"/>
    </row>
    <row r="31" spans="1:17" ht="15.75">
      <c r="A31" s="139">
        <f t="shared" si="2"/>
        <v>29</v>
      </c>
      <c r="B31" s="141" t="s">
        <v>130</v>
      </c>
      <c r="C31" s="142" t="s">
        <v>119</v>
      </c>
      <c r="D31" s="152">
        <f>List2!D65</f>
        <v>170</v>
      </c>
      <c r="E31" s="154">
        <f>List2!F65</f>
        <v>159</v>
      </c>
      <c r="F31" s="154"/>
      <c r="G31" s="154"/>
      <c r="H31" s="154"/>
      <c r="I31" s="154"/>
      <c r="J31" s="154"/>
      <c r="K31" s="155"/>
      <c r="L31" s="155"/>
      <c r="M31" s="146">
        <f t="shared" si="0"/>
        <v>329</v>
      </c>
      <c r="N31" s="147">
        <v>2</v>
      </c>
      <c r="O31" s="148">
        <f>List2!W65</f>
        <v>32</v>
      </c>
      <c r="P31" s="149">
        <f t="shared" si="1"/>
        <v>164.5</v>
      </c>
      <c r="Q31" s="80"/>
    </row>
    <row r="32" spans="1:17" ht="15.75">
      <c r="A32" s="139">
        <f t="shared" si="2"/>
        <v>30</v>
      </c>
      <c r="B32" s="161" t="s">
        <v>101</v>
      </c>
      <c r="C32" s="163" t="s">
        <v>36</v>
      </c>
      <c r="D32" s="152"/>
      <c r="E32" s="154"/>
      <c r="F32" s="154"/>
      <c r="G32" s="154"/>
      <c r="H32" s="154"/>
      <c r="I32" s="154"/>
      <c r="J32" s="154"/>
      <c r="K32" s="155"/>
      <c r="L32" s="155"/>
      <c r="M32" s="146">
        <f t="shared" si="0"/>
        <v>0</v>
      </c>
      <c r="N32" s="147"/>
      <c r="O32" s="148"/>
      <c r="P32" s="149" t="e">
        <f t="shared" si="1"/>
        <v>#DIV/0!</v>
      </c>
    </row>
    <row r="33" spans="1:16" ht="15.75">
      <c r="A33" s="139">
        <f t="shared" si="2"/>
        <v>31</v>
      </c>
      <c r="B33" s="159" t="s">
        <v>120</v>
      </c>
      <c r="C33" s="160" t="s">
        <v>36</v>
      </c>
      <c r="D33" s="152"/>
      <c r="E33" s="154"/>
      <c r="F33" s="154"/>
      <c r="G33" s="154"/>
      <c r="H33" s="154"/>
      <c r="I33" s="154"/>
      <c r="J33" s="154"/>
      <c r="K33" s="155"/>
      <c r="L33" s="155"/>
      <c r="M33" s="146">
        <f t="shared" si="0"/>
        <v>0</v>
      </c>
      <c r="N33" s="147"/>
      <c r="O33" s="148"/>
      <c r="P33" s="149" t="e">
        <f t="shared" si="1"/>
        <v>#DIV/0!</v>
      </c>
    </row>
    <row r="34" spans="1:16" ht="15.75">
      <c r="A34" s="139">
        <f t="shared" si="2"/>
        <v>32</v>
      </c>
      <c r="B34" s="159" t="s">
        <v>147</v>
      </c>
      <c r="C34" s="160" t="s">
        <v>36</v>
      </c>
      <c r="D34" s="152"/>
      <c r="E34" s="154"/>
      <c r="F34" s="154"/>
      <c r="G34" s="154"/>
      <c r="H34" s="154"/>
      <c r="I34" s="154"/>
      <c r="J34" s="154"/>
      <c r="K34" s="155"/>
      <c r="L34" s="155"/>
      <c r="M34" s="146">
        <f t="shared" si="0"/>
        <v>0</v>
      </c>
      <c r="N34" s="147"/>
      <c r="O34" s="148"/>
      <c r="P34" s="149" t="e">
        <f t="shared" si="1"/>
        <v>#DIV/0!</v>
      </c>
    </row>
    <row r="35" spans="1:16" ht="15.75">
      <c r="A35" s="139">
        <f t="shared" si="2"/>
        <v>33</v>
      </c>
      <c r="B35" s="159" t="s">
        <v>99</v>
      </c>
      <c r="C35" s="160" t="s">
        <v>36</v>
      </c>
      <c r="D35" s="152">
        <f>List2!D209</f>
        <v>254</v>
      </c>
      <c r="E35" s="154"/>
      <c r="F35" s="154"/>
      <c r="G35" s="154"/>
      <c r="H35" s="154"/>
      <c r="I35" s="154"/>
      <c r="J35" s="154"/>
      <c r="K35" s="155"/>
      <c r="L35" s="155"/>
      <c r="M35" s="146">
        <f t="shared" ref="M35:M66" si="3">SUM(D35:L35)</f>
        <v>254</v>
      </c>
      <c r="N35" s="147">
        <v>1</v>
      </c>
      <c r="O35" s="148">
        <f>List2!W209</f>
        <v>4</v>
      </c>
      <c r="P35" s="149">
        <f t="shared" ref="P35:P66" si="4">M35/N35</f>
        <v>254</v>
      </c>
    </row>
    <row r="36" spans="1:16" ht="15.75">
      <c r="A36" s="139">
        <f t="shared" si="2"/>
        <v>34</v>
      </c>
      <c r="B36" s="159" t="s">
        <v>250</v>
      </c>
      <c r="C36" s="160" t="s">
        <v>36</v>
      </c>
      <c r="D36" s="152">
        <f>List2!D211</f>
        <v>125</v>
      </c>
      <c r="E36" s="154"/>
      <c r="F36" s="154"/>
      <c r="G36" s="154"/>
      <c r="H36" s="154"/>
      <c r="I36" s="154"/>
      <c r="J36" s="154"/>
      <c r="K36" s="155"/>
      <c r="L36" s="155"/>
      <c r="M36" s="146">
        <f t="shared" si="3"/>
        <v>125</v>
      </c>
      <c r="N36" s="147">
        <v>1</v>
      </c>
      <c r="O36" s="148">
        <f>List2!W211</f>
        <v>24</v>
      </c>
      <c r="P36" s="149">
        <f t="shared" si="4"/>
        <v>125</v>
      </c>
    </row>
    <row r="37" spans="1:16" ht="15.75">
      <c r="A37" s="139">
        <f t="shared" ref="A37:A68" si="5">A36+1</f>
        <v>35</v>
      </c>
      <c r="B37" s="161" t="s">
        <v>256</v>
      </c>
      <c r="C37" s="163" t="s">
        <v>36</v>
      </c>
      <c r="D37" s="152">
        <f>List2!D213</f>
        <v>122</v>
      </c>
      <c r="E37" s="154"/>
      <c r="F37" s="154"/>
      <c r="G37" s="154"/>
      <c r="H37" s="154"/>
      <c r="I37" s="154"/>
      <c r="J37" s="154"/>
      <c r="K37" s="155"/>
      <c r="L37" s="155"/>
      <c r="M37" s="146">
        <f t="shared" si="3"/>
        <v>122</v>
      </c>
      <c r="N37" s="147">
        <v>1</v>
      </c>
      <c r="O37" s="148">
        <f>List2!W213</f>
        <v>2</v>
      </c>
      <c r="P37" s="149">
        <f t="shared" si="4"/>
        <v>122</v>
      </c>
    </row>
    <row r="38" spans="1:16" ht="15.75">
      <c r="A38" s="139">
        <f t="shared" si="5"/>
        <v>36</v>
      </c>
      <c r="B38" s="159" t="s">
        <v>100</v>
      </c>
      <c r="C38" s="160" t="s">
        <v>36</v>
      </c>
      <c r="D38" s="152">
        <f>List2!D212</f>
        <v>88</v>
      </c>
      <c r="E38" s="154"/>
      <c r="F38" s="154"/>
      <c r="G38" s="154"/>
      <c r="H38" s="154"/>
      <c r="I38" s="154"/>
      <c r="J38" s="154"/>
      <c r="K38" s="155"/>
      <c r="L38" s="155"/>
      <c r="M38" s="146">
        <f t="shared" si="3"/>
        <v>88</v>
      </c>
      <c r="N38" s="147">
        <v>1</v>
      </c>
      <c r="O38" s="148">
        <f>List2!W212</f>
        <v>5</v>
      </c>
      <c r="P38" s="149">
        <f t="shared" si="4"/>
        <v>88</v>
      </c>
    </row>
    <row r="39" spans="1:16" ht="15.75">
      <c r="A39" s="139">
        <f t="shared" si="5"/>
        <v>37</v>
      </c>
      <c r="B39" s="159" t="s">
        <v>134</v>
      </c>
      <c r="C39" s="160" t="s">
        <v>39</v>
      </c>
      <c r="D39" s="152"/>
      <c r="E39" s="154"/>
      <c r="F39" s="154"/>
      <c r="G39" s="154"/>
      <c r="H39" s="154"/>
      <c r="I39" s="154"/>
      <c r="J39" s="154"/>
      <c r="K39" s="155"/>
      <c r="L39" s="155"/>
      <c r="M39" s="146">
        <f t="shared" si="3"/>
        <v>0</v>
      </c>
      <c r="N39" s="147"/>
      <c r="O39" s="148"/>
      <c r="P39" s="149" t="e">
        <f t="shared" si="4"/>
        <v>#DIV/0!</v>
      </c>
    </row>
    <row r="40" spans="1:16" ht="15.75">
      <c r="A40" s="139">
        <f t="shared" si="5"/>
        <v>38</v>
      </c>
      <c r="B40" s="159" t="s">
        <v>67</v>
      </c>
      <c r="C40" s="160" t="s">
        <v>39</v>
      </c>
      <c r="D40" s="152">
        <f>List2!D30</f>
        <v>217</v>
      </c>
      <c r="E40" s="154"/>
      <c r="F40" s="154"/>
      <c r="G40" s="154"/>
      <c r="H40" s="154"/>
      <c r="I40" s="154"/>
      <c r="J40" s="154"/>
      <c r="K40" s="155"/>
      <c r="L40" s="155"/>
      <c r="M40" s="146">
        <f t="shared" si="3"/>
        <v>217</v>
      </c>
      <c r="N40" s="147">
        <v>1</v>
      </c>
      <c r="O40" s="148">
        <f>List2!W30</f>
        <v>8</v>
      </c>
      <c r="P40" s="149">
        <f t="shared" si="4"/>
        <v>217</v>
      </c>
    </row>
    <row r="41" spans="1:16" ht="15.75">
      <c r="A41" s="139">
        <f t="shared" si="5"/>
        <v>39</v>
      </c>
      <c r="B41" s="159" t="s">
        <v>68</v>
      </c>
      <c r="C41" s="160" t="s">
        <v>39</v>
      </c>
      <c r="D41" s="152">
        <f>List2!D28</f>
        <v>219</v>
      </c>
      <c r="E41" s="154">
        <f>List2!F28</f>
        <v>186</v>
      </c>
      <c r="F41" s="154"/>
      <c r="G41" s="154"/>
      <c r="H41" s="154"/>
      <c r="I41" s="154"/>
      <c r="J41" s="154"/>
      <c r="K41" s="155"/>
      <c r="L41" s="155"/>
      <c r="M41" s="146">
        <f t="shared" si="3"/>
        <v>405</v>
      </c>
      <c r="N41" s="147">
        <v>2</v>
      </c>
      <c r="O41" s="148">
        <f>List2!W28</f>
        <v>17</v>
      </c>
      <c r="P41" s="149">
        <f t="shared" si="4"/>
        <v>202.5</v>
      </c>
    </row>
    <row r="42" spans="1:16" ht="15.75">
      <c r="A42" s="139">
        <f t="shared" si="5"/>
        <v>40</v>
      </c>
      <c r="B42" s="159" t="s">
        <v>135</v>
      </c>
      <c r="C42" s="160" t="s">
        <v>39</v>
      </c>
      <c r="D42" s="152">
        <f>List2!D34</f>
        <v>194</v>
      </c>
      <c r="E42" s="154">
        <f>List2!F34</f>
        <v>186</v>
      </c>
      <c r="F42" s="154"/>
      <c r="G42" s="154"/>
      <c r="H42" s="154"/>
      <c r="I42" s="154"/>
      <c r="J42" s="154"/>
      <c r="K42" s="155"/>
      <c r="L42" s="155"/>
      <c r="M42" s="146">
        <f t="shared" si="3"/>
        <v>380</v>
      </c>
      <c r="N42" s="147">
        <v>2</v>
      </c>
      <c r="O42" s="148">
        <f>List2!W34</f>
        <v>25</v>
      </c>
      <c r="P42" s="149">
        <f t="shared" si="4"/>
        <v>190</v>
      </c>
    </row>
    <row r="43" spans="1:16" ht="15.75">
      <c r="A43" s="139">
        <f t="shared" si="5"/>
        <v>41</v>
      </c>
      <c r="B43" s="159" t="s">
        <v>69</v>
      </c>
      <c r="C43" s="160" t="s">
        <v>39</v>
      </c>
      <c r="D43" s="152"/>
      <c r="E43" s="154">
        <f>List2!F29</f>
        <v>176</v>
      </c>
      <c r="F43" s="154"/>
      <c r="G43" s="154"/>
      <c r="H43" s="154"/>
      <c r="I43" s="154"/>
      <c r="J43" s="154"/>
      <c r="K43" s="155"/>
      <c r="L43" s="155"/>
      <c r="M43" s="146">
        <f t="shared" si="3"/>
        <v>176</v>
      </c>
      <c r="N43" s="147">
        <v>1</v>
      </c>
      <c r="O43" s="148">
        <f>List2!G29</f>
        <v>18</v>
      </c>
      <c r="P43" s="149">
        <f t="shared" si="4"/>
        <v>176</v>
      </c>
    </row>
    <row r="44" spans="1:16" ht="15.75">
      <c r="A44" s="139">
        <f t="shared" si="5"/>
        <v>42</v>
      </c>
      <c r="B44" s="159" t="s">
        <v>70</v>
      </c>
      <c r="C44" s="160" t="s">
        <v>39</v>
      </c>
      <c r="D44" s="152">
        <f>List2!D31</f>
        <v>172</v>
      </c>
      <c r="E44" s="154"/>
      <c r="F44" s="154"/>
      <c r="G44" s="154"/>
      <c r="H44" s="154"/>
      <c r="I44" s="154"/>
      <c r="J44" s="154"/>
      <c r="K44" s="155"/>
      <c r="L44" s="155"/>
      <c r="M44" s="146">
        <f t="shared" si="3"/>
        <v>172</v>
      </c>
      <c r="N44" s="147">
        <v>1</v>
      </c>
      <c r="O44" s="148">
        <f>List2!W31</f>
        <v>16</v>
      </c>
      <c r="P44" s="149">
        <f t="shared" si="4"/>
        <v>172</v>
      </c>
    </row>
    <row r="45" spans="1:16" ht="15.75">
      <c r="A45" s="139">
        <f t="shared" si="5"/>
        <v>43</v>
      </c>
      <c r="B45" s="159" t="s">
        <v>155</v>
      </c>
      <c r="C45" s="160" t="s">
        <v>39</v>
      </c>
      <c r="D45" s="152"/>
      <c r="E45" s="154">
        <f>List2!F32</f>
        <v>125</v>
      </c>
      <c r="F45" s="154"/>
      <c r="G45" s="154"/>
      <c r="H45" s="154"/>
      <c r="I45" s="154"/>
      <c r="J45" s="154"/>
      <c r="K45" s="155"/>
      <c r="L45" s="155"/>
      <c r="M45" s="146">
        <f t="shared" si="3"/>
        <v>125</v>
      </c>
      <c r="N45" s="147">
        <v>1</v>
      </c>
      <c r="O45" s="148">
        <f>List2!W32</f>
        <v>23</v>
      </c>
      <c r="P45" s="149">
        <f t="shared" si="4"/>
        <v>125</v>
      </c>
    </row>
    <row r="46" spans="1:16" ht="15.75">
      <c r="A46" s="139">
        <f t="shared" si="5"/>
        <v>44</v>
      </c>
      <c r="B46" s="141" t="s">
        <v>61</v>
      </c>
      <c r="C46" s="142" t="s">
        <v>31</v>
      </c>
      <c r="D46" s="152"/>
      <c r="E46" s="154"/>
      <c r="F46" s="154"/>
      <c r="G46" s="154"/>
      <c r="H46" s="154"/>
      <c r="I46" s="154"/>
      <c r="J46" s="154"/>
      <c r="K46" s="155"/>
      <c r="L46" s="155"/>
      <c r="M46" s="146">
        <f t="shared" si="3"/>
        <v>0</v>
      </c>
      <c r="N46" s="147"/>
      <c r="O46" s="148"/>
      <c r="P46" s="149" t="e">
        <f t="shared" si="4"/>
        <v>#DIV/0!</v>
      </c>
    </row>
    <row r="47" spans="1:16" ht="15.75">
      <c r="A47" s="139">
        <f t="shared" si="5"/>
        <v>45</v>
      </c>
      <c r="B47" s="141" t="s">
        <v>257</v>
      </c>
      <c r="C47" s="142" t="s">
        <v>31</v>
      </c>
      <c r="D47" s="152">
        <f>List2!D90</f>
        <v>218</v>
      </c>
      <c r="E47" s="154"/>
      <c r="F47" s="154"/>
      <c r="G47" s="154"/>
      <c r="H47" s="154"/>
      <c r="I47" s="154"/>
      <c r="J47" s="154"/>
      <c r="K47" s="155"/>
      <c r="L47" s="155"/>
      <c r="M47" s="146">
        <f t="shared" si="3"/>
        <v>218</v>
      </c>
      <c r="N47" s="147">
        <v>1</v>
      </c>
      <c r="O47" s="148">
        <f>List2!W90</f>
        <v>8</v>
      </c>
      <c r="P47" s="149">
        <f t="shared" si="4"/>
        <v>218</v>
      </c>
    </row>
    <row r="48" spans="1:16" ht="15.75">
      <c r="A48" s="139">
        <f t="shared" si="5"/>
        <v>46</v>
      </c>
      <c r="B48" s="141" t="s">
        <v>62</v>
      </c>
      <c r="C48" s="142" t="s">
        <v>31</v>
      </c>
      <c r="D48" s="152">
        <f>List2!D91</f>
        <v>213</v>
      </c>
      <c r="E48" s="154"/>
      <c r="F48" s="154"/>
      <c r="G48" s="154"/>
      <c r="H48" s="154"/>
      <c r="I48" s="154"/>
      <c r="J48" s="154"/>
      <c r="K48" s="155"/>
      <c r="L48" s="155"/>
      <c r="M48" s="146">
        <f t="shared" si="3"/>
        <v>213</v>
      </c>
      <c r="N48" s="147">
        <v>1</v>
      </c>
      <c r="O48" s="148">
        <f>List2!W91</f>
        <v>11</v>
      </c>
      <c r="P48" s="149">
        <f t="shared" si="4"/>
        <v>213</v>
      </c>
    </row>
    <row r="49" spans="1:17" ht="15.75">
      <c r="A49" s="139">
        <f t="shared" si="5"/>
        <v>47</v>
      </c>
      <c r="B49" s="150" t="s">
        <v>59</v>
      </c>
      <c r="C49" s="151" t="s">
        <v>31</v>
      </c>
      <c r="D49" s="152">
        <f>List2!D89</f>
        <v>178</v>
      </c>
      <c r="E49" s="154"/>
      <c r="F49" s="154"/>
      <c r="G49" s="154"/>
      <c r="H49" s="154"/>
      <c r="I49" s="154"/>
      <c r="J49" s="154"/>
      <c r="K49" s="155"/>
      <c r="L49" s="155"/>
      <c r="M49" s="146">
        <f t="shared" si="3"/>
        <v>178</v>
      </c>
      <c r="N49" s="147">
        <v>1</v>
      </c>
      <c r="O49" s="148">
        <f>List2!W89</f>
        <v>13</v>
      </c>
      <c r="P49" s="149">
        <f t="shared" si="4"/>
        <v>178</v>
      </c>
    </row>
    <row r="50" spans="1:17" ht="15.75">
      <c r="A50" s="139">
        <f t="shared" si="5"/>
        <v>48</v>
      </c>
      <c r="B50" s="141" t="s">
        <v>60</v>
      </c>
      <c r="C50" s="142" t="s">
        <v>31</v>
      </c>
      <c r="D50" s="152">
        <f>List2!D93</f>
        <v>103</v>
      </c>
      <c r="E50" s="154"/>
      <c r="F50" s="154"/>
      <c r="G50" s="154"/>
      <c r="H50" s="154"/>
      <c r="I50" s="154"/>
      <c r="J50" s="154"/>
      <c r="K50" s="155"/>
      <c r="L50" s="155"/>
      <c r="M50" s="146">
        <f t="shared" si="3"/>
        <v>103</v>
      </c>
      <c r="N50" s="147">
        <v>1</v>
      </c>
      <c r="O50" s="148">
        <f>List2!W93</f>
        <v>2</v>
      </c>
      <c r="P50" s="149">
        <f t="shared" si="4"/>
        <v>103</v>
      </c>
    </row>
    <row r="51" spans="1:17" ht="15.75">
      <c r="A51" s="139">
        <f t="shared" si="5"/>
        <v>49</v>
      </c>
      <c r="B51" s="159" t="s">
        <v>113</v>
      </c>
      <c r="C51" s="160" t="s">
        <v>31</v>
      </c>
      <c r="D51" s="152">
        <f>List2!D92</f>
        <v>84</v>
      </c>
      <c r="E51" s="154"/>
      <c r="F51" s="154"/>
      <c r="G51" s="154"/>
      <c r="H51" s="154"/>
      <c r="I51" s="154"/>
      <c r="J51" s="154"/>
      <c r="K51" s="155"/>
      <c r="L51" s="155"/>
      <c r="M51" s="146">
        <f t="shared" si="3"/>
        <v>84</v>
      </c>
      <c r="N51" s="147">
        <v>1</v>
      </c>
      <c r="O51" s="148">
        <f>List2!W92</f>
        <v>8</v>
      </c>
      <c r="P51" s="149">
        <f t="shared" si="4"/>
        <v>84</v>
      </c>
    </row>
    <row r="52" spans="1:17" ht="15.75">
      <c r="A52" s="139">
        <f t="shared" si="5"/>
        <v>50</v>
      </c>
      <c r="B52" s="141" t="s">
        <v>84</v>
      </c>
      <c r="C52" s="142" t="s">
        <v>28</v>
      </c>
      <c r="D52" s="152"/>
      <c r="E52" s="154"/>
      <c r="F52" s="154"/>
      <c r="G52" s="154"/>
      <c r="H52" s="154"/>
      <c r="I52" s="154"/>
      <c r="J52" s="154"/>
      <c r="K52" s="155"/>
      <c r="L52" s="155"/>
      <c r="M52" s="146">
        <f t="shared" si="3"/>
        <v>0</v>
      </c>
      <c r="N52" s="147"/>
      <c r="O52" s="148"/>
      <c r="P52" s="149" t="e">
        <f t="shared" si="4"/>
        <v>#DIV/0!</v>
      </c>
    </row>
    <row r="53" spans="1:17" ht="15.75">
      <c r="A53" s="139">
        <f t="shared" si="5"/>
        <v>51</v>
      </c>
      <c r="B53" s="159" t="s">
        <v>85</v>
      </c>
      <c r="C53" s="160" t="s">
        <v>28</v>
      </c>
      <c r="D53" s="152"/>
      <c r="E53" s="154"/>
      <c r="F53" s="154"/>
      <c r="G53" s="154"/>
      <c r="H53" s="154"/>
      <c r="I53" s="154"/>
      <c r="J53" s="154"/>
      <c r="K53" s="155"/>
      <c r="L53" s="155"/>
      <c r="M53" s="146">
        <f t="shared" si="3"/>
        <v>0</v>
      </c>
      <c r="N53" s="147"/>
      <c r="O53" s="148"/>
      <c r="P53" s="149" t="e">
        <f t="shared" si="4"/>
        <v>#DIV/0!</v>
      </c>
    </row>
    <row r="54" spans="1:17" ht="15.75">
      <c r="A54" s="139">
        <f t="shared" si="5"/>
        <v>52</v>
      </c>
      <c r="B54" s="159" t="s">
        <v>82</v>
      </c>
      <c r="C54" s="160" t="s">
        <v>28</v>
      </c>
      <c r="D54" s="152"/>
      <c r="E54" s="154"/>
      <c r="F54" s="154"/>
      <c r="G54" s="154"/>
      <c r="H54" s="154"/>
      <c r="I54" s="154"/>
      <c r="J54" s="154"/>
      <c r="K54" s="155"/>
      <c r="L54" s="155"/>
      <c r="M54" s="146">
        <f t="shared" si="3"/>
        <v>0</v>
      </c>
      <c r="N54" s="147"/>
      <c r="O54" s="148"/>
      <c r="P54" s="149" t="e">
        <f t="shared" si="4"/>
        <v>#DIV/0!</v>
      </c>
    </row>
    <row r="55" spans="1:17" ht="15.75">
      <c r="A55" s="139">
        <f t="shared" si="5"/>
        <v>53</v>
      </c>
      <c r="B55" s="141" t="s">
        <v>225</v>
      </c>
      <c r="C55" s="142" t="s">
        <v>28</v>
      </c>
      <c r="D55" s="152">
        <f>List2!D76</f>
        <v>197</v>
      </c>
      <c r="E55" s="154"/>
      <c r="F55" s="154"/>
      <c r="G55" s="154"/>
      <c r="H55" s="154"/>
      <c r="I55" s="154"/>
      <c r="J55" s="154"/>
      <c r="K55" s="155"/>
      <c r="L55" s="155"/>
      <c r="M55" s="146">
        <f t="shared" si="3"/>
        <v>197</v>
      </c>
      <c r="N55" s="147">
        <v>1</v>
      </c>
      <c r="O55" s="148">
        <f>List2!W76</f>
        <v>8</v>
      </c>
      <c r="P55" s="149">
        <f t="shared" si="4"/>
        <v>197</v>
      </c>
    </row>
    <row r="56" spans="1:17" ht="15.75">
      <c r="A56" s="139">
        <f t="shared" si="5"/>
        <v>54</v>
      </c>
      <c r="B56" s="141" t="s">
        <v>117</v>
      </c>
      <c r="C56" s="142" t="s">
        <v>28</v>
      </c>
      <c r="D56" s="152">
        <f>List2!D79</f>
        <v>193</v>
      </c>
      <c r="E56" s="154"/>
      <c r="F56" s="154"/>
      <c r="G56" s="154"/>
      <c r="H56" s="154"/>
      <c r="I56" s="154"/>
      <c r="J56" s="154"/>
      <c r="K56" s="155"/>
      <c r="L56" s="155"/>
      <c r="M56" s="146">
        <f t="shared" si="3"/>
        <v>193</v>
      </c>
      <c r="N56" s="147">
        <v>1</v>
      </c>
      <c r="O56" s="148">
        <f>List2!W79</f>
        <v>13</v>
      </c>
      <c r="P56" s="149">
        <f t="shared" si="4"/>
        <v>193</v>
      </c>
    </row>
    <row r="57" spans="1:17" ht="15.75">
      <c r="A57" s="139">
        <f t="shared" si="5"/>
        <v>55</v>
      </c>
      <c r="B57" s="141" t="s">
        <v>118</v>
      </c>
      <c r="C57" s="142" t="s">
        <v>28</v>
      </c>
      <c r="D57" s="152">
        <f>List2!D78</f>
        <v>179</v>
      </c>
      <c r="E57" s="154"/>
      <c r="F57" s="154"/>
      <c r="G57" s="154"/>
      <c r="H57" s="154"/>
      <c r="I57" s="154"/>
      <c r="J57" s="154"/>
      <c r="K57" s="155"/>
      <c r="L57" s="155"/>
      <c r="M57" s="146">
        <f t="shared" si="3"/>
        <v>179</v>
      </c>
      <c r="N57" s="147">
        <v>1</v>
      </c>
      <c r="O57" s="148">
        <f>List2!W78</f>
        <v>13</v>
      </c>
      <c r="P57" s="149">
        <f t="shared" si="4"/>
        <v>179</v>
      </c>
    </row>
    <row r="58" spans="1:17" ht="15.75">
      <c r="A58" s="139">
        <f t="shared" si="5"/>
        <v>56</v>
      </c>
      <c r="B58" s="161" t="s">
        <v>83</v>
      </c>
      <c r="C58" s="163" t="s">
        <v>28</v>
      </c>
      <c r="D58" s="152">
        <f>List2!D77</f>
        <v>155</v>
      </c>
      <c r="E58" s="154"/>
      <c r="F58" s="154"/>
      <c r="G58" s="154"/>
      <c r="H58" s="154"/>
      <c r="I58" s="154"/>
      <c r="J58" s="154"/>
      <c r="K58" s="155"/>
      <c r="L58" s="155"/>
      <c r="M58" s="146">
        <f t="shared" si="3"/>
        <v>155</v>
      </c>
      <c r="N58" s="147">
        <v>1</v>
      </c>
      <c r="O58" s="148">
        <f>List2!W77</f>
        <v>21</v>
      </c>
      <c r="P58" s="149">
        <f t="shared" si="4"/>
        <v>155</v>
      </c>
    </row>
    <row r="59" spans="1:17" s="81" customFormat="1" ht="15.75">
      <c r="A59" s="139">
        <f t="shared" si="5"/>
        <v>57</v>
      </c>
      <c r="B59" s="141" t="s">
        <v>89</v>
      </c>
      <c r="C59" s="142" t="s">
        <v>208</v>
      </c>
      <c r="D59" s="152">
        <f>List2!D173</f>
        <v>233</v>
      </c>
      <c r="E59" s="154">
        <f>List2!F173</f>
        <v>212</v>
      </c>
      <c r="F59" s="154">
        <f>List2!H173</f>
        <v>0</v>
      </c>
      <c r="G59" s="154">
        <f>List2!J173</f>
        <v>0</v>
      </c>
      <c r="H59" s="154">
        <f>List2!L173</f>
        <v>0</v>
      </c>
      <c r="I59" s="154">
        <f>List2!N173</f>
        <v>0</v>
      </c>
      <c r="J59" s="154">
        <f>List2!P173</f>
        <v>0</v>
      </c>
      <c r="K59" s="155">
        <f>List2!R173</f>
        <v>0</v>
      </c>
      <c r="L59" s="155">
        <f>List2!T173</f>
        <v>0</v>
      </c>
      <c r="M59" s="146">
        <f t="shared" si="3"/>
        <v>445</v>
      </c>
      <c r="N59" s="147">
        <v>1</v>
      </c>
      <c r="O59" s="148">
        <f>List2!W173</f>
        <v>24</v>
      </c>
      <c r="P59" s="149">
        <f t="shared" si="4"/>
        <v>445</v>
      </c>
      <c r="Q59" s="8"/>
    </row>
    <row r="60" spans="1:17" s="81" customFormat="1" ht="15.75">
      <c r="A60" s="139">
        <f t="shared" si="5"/>
        <v>58</v>
      </c>
      <c r="B60" s="141" t="s">
        <v>54</v>
      </c>
      <c r="C60" s="142" t="s">
        <v>208</v>
      </c>
      <c r="D60" s="152">
        <f>List2!D177</f>
        <v>225</v>
      </c>
      <c r="E60" s="154">
        <f>List2!F177</f>
        <v>250</v>
      </c>
      <c r="F60" s="154"/>
      <c r="G60" s="154"/>
      <c r="H60" s="154"/>
      <c r="I60" s="154"/>
      <c r="J60" s="154"/>
      <c r="K60" s="155"/>
      <c r="L60" s="155"/>
      <c r="M60" s="146">
        <f t="shared" si="3"/>
        <v>475</v>
      </c>
      <c r="N60" s="147">
        <v>2</v>
      </c>
      <c r="O60" s="148">
        <f>List2!W177</f>
        <v>20</v>
      </c>
      <c r="P60" s="149">
        <f t="shared" si="4"/>
        <v>237.5</v>
      </c>
      <c r="Q60" s="8"/>
    </row>
    <row r="61" spans="1:17" ht="15.75">
      <c r="A61" s="139">
        <f t="shared" si="5"/>
        <v>59</v>
      </c>
      <c r="B61" s="161" t="s">
        <v>246</v>
      </c>
      <c r="C61" s="163" t="s">
        <v>208</v>
      </c>
      <c r="D61" s="152">
        <f>List2!D174</f>
        <v>206</v>
      </c>
      <c r="E61" s="154">
        <f>List2!F174</f>
        <v>213</v>
      </c>
      <c r="F61" s="154">
        <f>List2!H174</f>
        <v>0</v>
      </c>
      <c r="G61" s="154">
        <f>List2!J174</f>
        <v>0</v>
      </c>
      <c r="H61" s="154">
        <f>List2!L174</f>
        <v>0</v>
      </c>
      <c r="I61" s="154">
        <f>List2!N174</f>
        <v>0</v>
      </c>
      <c r="J61" s="154">
        <f>List2!P174</f>
        <v>0</v>
      </c>
      <c r="K61" s="155">
        <f>List2!R174</f>
        <v>0</v>
      </c>
      <c r="L61" s="155">
        <f>List2!T174</f>
        <v>0</v>
      </c>
      <c r="M61" s="146">
        <f t="shared" si="3"/>
        <v>419</v>
      </c>
      <c r="N61" s="147">
        <v>1</v>
      </c>
      <c r="O61" s="148">
        <f>List2!W174</f>
        <v>19</v>
      </c>
      <c r="P61" s="149">
        <f t="shared" si="4"/>
        <v>419</v>
      </c>
    </row>
    <row r="62" spans="1:17" ht="15.75">
      <c r="A62" s="139">
        <f t="shared" si="5"/>
        <v>60</v>
      </c>
      <c r="B62" s="141" t="s">
        <v>140</v>
      </c>
      <c r="C62" s="142" t="s">
        <v>208</v>
      </c>
      <c r="D62" s="152">
        <f>List2!D175</f>
        <v>85</v>
      </c>
      <c r="E62" s="154"/>
      <c r="F62" s="154"/>
      <c r="G62" s="154"/>
      <c r="H62" s="154"/>
      <c r="I62" s="154"/>
      <c r="J62" s="154"/>
      <c r="K62" s="155"/>
      <c r="L62" s="155"/>
      <c r="M62" s="146">
        <f t="shared" si="3"/>
        <v>85</v>
      </c>
      <c r="N62" s="147">
        <v>1</v>
      </c>
      <c r="O62" s="148">
        <f>List2!W175</f>
        <v>7</v>
      </c>
      <c r="P62" s="149">
        <f t="shared" si="4"/>
        <v>85</v>
      </c>
    </row>
    <row r="63" spans="1:17" ht="15.75">
      <c r="A63" s="139">
        <f t="shared" si="5"/>
        <v>61</v>
      </c>
      <c r="B63" s="141" t="s">
        <v>53</v>
      </c>
      <c r="C63" s="142" t="s">
        <v>248</v>
      </c>
      <c r="D63" s="152">
        <f>List2!D176</f>
        <v>130</v>
      </c>
      <c r="E63" s="154">
        <f>List2!F176</f>
        <v>166</v>
      </c>
      <c r="F63" s="154">
        <f>List2!H176</f>
        <v>0</v>
      </c>
      <c r="G63" s="154">
        <f>List2!J176</f>
        <v>0</v>
      </c>
      <c r="H63" s="154">
        <f>List2!L176</f>
        <v>0</v>
      </c>
      <c r="I63" s="154">
        <f>List2!N176</f>
        <v>0</v>
      </c>
      <c r="J63" s="154">
        <f>List2!P176</f>
        <v>0</v>
      </c>
      <c r="K63" s="155">
        <f>List2!R176</f>
        <v>0</v>
      </c>
      <c r="L63" s="155">
        <f>List2!T176</f>
        <v>0</v>
      </c>
      <c r="M63" s="146">
        <f t="shared" si="3"/>
        <v>296</v>
      </c>
      <c r="N63" s="147">
        <v>1</v>
      </c>
      <c r="O63" s="148">
        <f>List2!W176</f>
        <v>21</v>
      </c>
      <c r="P63" s="149">
        <f t="shared" si="4"/>
        <v>296</v>
      </c>
    </row>
    <row r="64" spans="1:17" s="81" customFormat="1" ht="15.75">
      <c r="A64" s="139">
        <f t="shared" si="5"/>
        <v>62</v>
      </c>
      <c r="B64" s="141" t="s">
        <v>63</v>
      </c>
      <c r="C64" s="142" t="s">
        <v>64</v>
      </c>
      <c r="D64" s="152">
        <f>List2!D101</f>
        <v>271</v>
      </c>
      <c r="E64" s="154"/>
      <c r="F64" s="154"/>
      <c r="G64" s="154"/>
      <c r="H64" s="154"/>
      <c r="I64" s="154"/>
      <c r="J64" s="154"/>
      <c r="K64" s="155"/>
      <c r="L64" s="155"/>
      <c r="M64" s="146">
        <f t="shared" si="3"/>
        <v>271</v>
      </c>
      <c r="N64" s="147">
        <v>1</v>
      </c>
      <c r="O64" s="148">
        <f>List2!W101</f>
        <v>3</v>
      </c>
      <c r="P64" s="149">
        <f t="shared" si="4"/>
        <v>271</v>
      </c>
      <c r="Q64" s="8"/>
    </row>
    <row r="65" spans="1:17" s="81" customFormat="1" ht="15.75">
      <c r="A65" s="139">
        <f t="shared" si="5"/>
        <v>63</v>
      </c>
      <c r="B65" s="141" t="s">
        <v>161</v>
      </c>
      <c r="C65" s="142" t="s">
        <v>64</v>
      </c>
      <c r="D65" s="152">
        <f>List2!D103</f>
        <v>231</v>
      </c>
      <c r="E65" s="154"/>
      <c r="F65" s="154"/>
      <c r="G65" s="154"/>
      <c r="H65" s="154"/>
      <c r="I65" s="154"/>
      <c r="J65" s="154"/>
      <c r="K65" s="155"/>
      <c r="L65" s="155"/>
      <c r="M65" s="146">
        <f t="shared" si="3"/>
        <v>231</v>
      </c>
      <c r="N65" s="147">
        <v>1</v>
      </c>
      <c r="O65" s="148">
        <f>List2!W103</f>
        <v>6</v>
      </c>
      <c r="P65" s="149">
        <f t="shared" si="4"/>
        <v>231</v>
      </c>
      <c r="Q65" s="8"/>
    </row>
    <row r="66" spans="1:17" s="81" customFormat="1" ht="15.75">
      <c r="A66" s="139">
        <f t="shared" si="5"/>
        <v>64</v>
      </c>
      <c r="B66" s="150" t="s">
        <v>128</v>
      </c>
      <c r="C66" s="151" t="s">
        <v>64</v>
      </c>
      <c r="D66" s="152">
        <f>List2!D102</f>
        <v>203</v>
      </c>
      <c r="E66" s="154"/>
      <c r="F66" s="154"/>
      <c r="G66" s="154"/>
      <c r="H66" s="154"/>
      <c r="I66" s="154"/>
      <c r="J66" s="154"/>
      <c r="K66" s="155"/>
      <c r="L66" s="155"/>
      <c r="M66" s="146">
        <f t="shared" si="3"/>
        <v>203</v>
      </c>
      <c r="N66" s="147">
        <v>1</v>
      </c>
      <c r="O66" s="148">
        <f>List2!W102</f>
        <v>11</v>
      </c>
      <c r="P66" s="149">
        <f t="shared" si="4"/>
        <v>203</v>
      </c>
      <c r="Q66" s="8"/>
    </row>
    <row r="67" spans="1:17" s="81" customFormat="1" ht="15.75">
      <c r="A67" s="139">
        <f t="shared" si="5"/>
        <v>65</v>
      </c>
      <c r="B67" s="141" t="s">
        <v>66</v>
      </c>
      <c r="C67" s="142" t="s">
        <v>64</v>
      </c>
      <c r="D67" s="152">
        <f>List2!D104</f>
        <v>129</v>
      </c>
      <c r="E67" s="154"/>
      <c r="F67" s="154"/>
      <c r="G67" s="154"/>
      <c r="H67" s="154"/>
      <c r="I67" s="154"/>
      <c r="J67" s="154"/>
      <c r="K67" s="155"/>
      <c r="L67" s="155"/>
      <c r="M67" s="146">
        <f t="shared" ref="M67:M98" si="6">SUM(D67:L67)</f>
        <v>129</v>
      </c>
      <c r="N67" s="147">
        <v>1</v>
      </c>
      <c r="O67" s="148">
        <f>List2!W104</f>
        <v>1</v>
      </c>
      <c r="P67" s="149">
        <f t="shared" ref="P67:P98" si="7">M67/N67</f>
        <v>129</v>
      </c>
      <c r="Q67" s="8"/>
    </row>
    <row r="68" spans="1:17" ht="15.75">
      <c r="A68" s="139">
        <f t="shared" si="5"/>
        <v>66</v>
      </c>
      <c r="B68" s="141" t="s">
        <v>65</v>
      </c>
      <c r="C68" s="142" t="s">
        <v>64</v>
      </c>
      <c r="D68" s="152">
        <f>List2!D105</f>
        <v>102</v>
      </c>
      <c r="E68" s="154"/>
      <c r="F68" s="154"/>
      <c r="G68" s="154"/>
      <c r="H68" s="154"/>
      <c r="I68" s="154"/>
      <c r="J68" s="154"/>
      <c r="K68" s="155"/>
      <c r="L68" s="155"/>
      <c r="M68" s="146">
        <f t="shared" si="6"/>
        <v>102</v>
      </c>
      <c r="N68" s="147">
        <v>1</v>
      </c>
      <c r="O68" s="148">
        <f>List2!W105</f>
        <v>4</v>
      </c>
      <c r="P68" s="149">
        <f t="shared" si="7"/>
        <v>102</v>
      </c>
    </row>
    <row r="69" spans="1:17" ht="15.75">
      <c r="A69" s="139">
        <f t="shared" ref="A69:A100" si="8">A68+1</f>
        <v>67</v>
      </c>
      <c r="B69" s="150" t="s">
        <v>138</v>
      </c>
      <c r="C69" s="151" t="s">
        <v>46</v>
      </c>
      <c r="D69" s="152"/>
      <c r="E69" s="154"/>
      <c r="F69" s="154"/>
      <c r="G69" s="154"/>
      <c r="H69" s="154"/>
      <c r="I69" s="154"/>
      <c r="J69" s="154"/>
      <c r="K69" s="155"/>
      <c r="L69" s="155"/>
      <c r="M69" s="146">
        <f t="shared" si="6"/>
        <v>0</v>
      </c>
      <c r="N69" s="147"/>
      <c r="O69" s="148"/>
      <c r="P69" s="149" t="e">
        <f t="shared" si="7"/>
        <v>#DIV/0!</v>
      </c>
    </row>
    <row r="70" spans="1:17" ht="15.75">
      <c r="A70" s="139">
        <f t="shared" si="8"/>
        <v>68</v>
      </c>
      <c r="B70" s="141" t="s">
        <v>71</v>
      </c>
      <c r="C70" s="142" t="s">
        <v>46</v>
      </c>
      <c r="D70" s="152">
        <f>List2!D125</f>
        <v>260</v>
      </c>
      <c r="E70" s="154"/>
      <c r="F70" s="154"/>
      <c r="G70" s="154"/>
      <c r="H70" s="154"/>
      <c r="I70" s="154"/>
      <c r="J70" s="154"/>
      <c r="K70" s="155"/>
      <c r="L70" s="155"/>
      <c r="M70" s="146">
        <f t="shared" si="6"/>
        <v>260</v>
      </c>
      <c r="N70" s="147">
        <v>1</v>
      </c>
      <c r="O70" s="148">
        <f>List2!W125</f>
        <v>3</v>
      </c>
      <c r="P70" s="149">
        <f t="shared" si="7"/>
        <v>260</v>
      </c>
    </row>
    <row r="71" spans="1:17" ht="15.75">
      <c r="A71" s="139">
        <f t="shared" si="8"/>
        <v>69</v>
      </c>
      <c r="B71" s="141" t="s">
        <v>139</v>
      </c>
      <c r="C71" s="142" t="s">
        <v>46</v>
      </c>
      <c r="D71" s="152">
        <f>List2!D126</f>
        <v>246</v>
      </c>
      <c r="E71" s="154">
        <f>List2!F126</f>
        <v>235</v>
      </c>
      <c r="F71" s="154"/>
      <c r="G71" s="154"/>
      <c r="H71" s="154"/>
      <c r="I71" s="154"/>
      <c r="J71" s="154"/>
      <c r="K71" s="155"/>
      <c r="L71" s="155"/>
      <c r="M71" s="146">
        <f t="shared" si="6"/>
        <v>481</v>
      </c>
      <c r="N71" s="147">
        <v>2</v>
      </c>
      <c r="O71" s="148">
        <f>List2!W126</f>
        <v>13</v>
      </c>
      <c r="P71" s="149">
        <f t="shared" si="7"/>
        <v>240.5</v>
      </c>
    </row>
    <row r="72" spans="1:17" ht="15.75">
      <c r="A72" s="139">
        <f t="shared" si="8"/>
        <v>70</v>
      </c>
      <c r="B72" s="159" t="s">
        <v>72</v>
      </c>
      <c r="C72" s="160" t="s">
        <v>46</v>
      </c>
      <c r="D72" s="152">
        <f>List2!D128</f>
        <v>225</v>
      </c>
      <c r="E72" s="154">
        <f>List2!F128</f>
        <v>225</v>
      </c>
      <c r="F72" s="154"/>
      <c r="G72" s="154"/>
      <c r="H72" s="154"/>
      <c r="I72" s="154"/>
      <c r="J72" s="154"/>
      <c r="K72" s="155"/>
      <c r="L72" s="155"/>
      <c r="M72" s="146">
        <f t="shared" si="6"/>
        <v>450</v>
      </c>
      <c r="N72" s="147">
        <v>2</v>
      </c>
      <c r="O72" s="148">
        <f>List2!W128</f>
        <v>9</v>
      </c>
      <c r="P72" s="149">
        <f t="shared" si="7"/>
        <v>225</v>
      </c>
    </row>
    <row r="73" spans="1:17" ht="15.75">
      <c r="A73" s="139">
        <f t="shared" si="8"/>
        <v>71</v>
      </c>
      <c r="B73" s="141" t="s">
        <v>253</v>
      </c>
      <c r="C73" s="142" t="s">
        <v>46</v>
      </c>
      <c r="D73" s="152"/>
      <c r="E73" s="154">
        <f>List2!F129</f>
        <v>216</v>
      </c>
      <c r="F73" s="154"/>
      <c r="G73" s="154"/>
      <c r="H73" s="154"/>
      <c r="I73" s="154"/>
      <c r="J73" s="154"/>
      <c r="K73" s="155"/>
      <c r="L73" s="155"/>
      <c r="M73" s="146">
        <f t="shared" si="6"/>
        <v>216</v>
      </c>
      <c r="N73" s="147">
        <v>1</v>
      </c>
      <c r="O73" s="148">
        <f>List2!W129</f>
        <v>4</v>
      </c>
      <c r="P73" s="149">
        <f t="shared" si="7"/>
        <v>216</v>
      </c>
    </row>
    <row r="74" spans="1:17" ht="15.75">
      <c r="A74" s="139">
        <f t="shared" si="8"/>
        <v>72</v>
      </c>
      <c r="B74" s="150" t="s">
        <v>73</v>
      </c>
      <c r="C74" s="151" t="s">
        <v>46</v>
      </c>
      <c r="D74" s="152">
        <f>List2!D127</f>
        <v>204</v>
      </c>
      <c r="E74" s="154"/>
      <c r="F74" s="154"/>
      <c r="G74" s="154"/>
      <c r="H74" s="154"/>
      <c r="I74" s="154"/>
      <c r="J74" s="154"/>
      <c r="K74" s="155"/>
      <c r="L74" s="155"/>
      <c r="M74" s="146">
        <f t="shared" si="6"/>
        <v>204</v>
      </c>
      <c r="N74" s="147">
        <v>1</v>
      </c>
      <c r="O74" s="148">
        <f>List2!W127</f>
        <v>8</v>
      </c>
      <c r="P74" s="149">
        <f t="shared" si="7"/>
        <v>204</v>
      </c>
    </row>
    <row r="75" spans="1:17" ht="15.75">
      <c r="A75" s="139">
        <f t="shared" si="8"/>
        <v>73</v>
      </c>
      <c r="B75" s="141" t="s">
        <v>140</v>
      </c>
      <c r="C75" s="142" t="s">
        <v>46</v>
      </c>
      <c r="D75" s="152"/>
      <c r="E75" s="154">
        <f>List2!F130</f>
        <v>181</v>
      </c>
      <c r="F75" s="154"/>
      <c r="G75" s="154"/>
      <c r="H75" s="154"/>
      <c r="I75" s="154"/>
      <c r="J75" s="154"/>
      <c r="K75" s="155"/>
      <c r="L75" s="155"/>
      <c r="M75" s="146">
        <f t="shared" si="6"/>
        <v>181</v>
      </c>
      <c r="N75" s="147">
        <v>1</v>
      </c>
      <c r="O75" s="148">
        <f>List2!W130</f>
        <v>15</v>
      </c>
      <c r="P75" s="149">
        <f t="shared" si="7"/>
        <v>181</v>
      </c>
    </row>
    <row r="76" spans="1:17" ht="15.75">
      <c r="A76" s="139">
        <f t="shared" si="8"/>
        <v>74</v>
      </c>
      <c r="B76" s="141" t="s">
        <v>145</v>
      </c>
      <c r="C76" s="142" t="s">
        <v>33</v>
      </c>
      <c r="D76" s="152">
        <f>List2!D7</f>
        <v>0</v>
      </c>
      <c r="E76" s="154">
        <f>List2!F7</f>
        <v>0</v>
      </c>
      <c r="F76" s="154">
        <f>List2!H7</f>
        <v>0</v>
      </c>
      <c r="G76" s="154">
        <f>List2!J7</f>
        <v>0</v>
      </c>
      <c r="H76" s="154">
        <f>List2!L7</f>
        <v>0</v>
      </c>
      <c r="I76" s="154">
        <f>List2!N7</f>
        <v>0</v>
      </c>
      <c r="J76" s="154">
        <f>List2!P7</f>
        <v>0</v>
      </c>
      <c r="K76" s="155">
        <f>List2!R7</f>
        <v>0</v>
      </c>
      <c r="L76" s="155">
        <f>List2!T7</f>
        <v>0</v>
      </c>
      <c r="M76" s="146">
        <f t="shared" si="6"/>
        <v>0</v>
      </c>
      <c r="N76" s="147"/>
      <c r="O76" s="148">
        <f>List2!W7</f>
        <v>0</v>
      </c>
      <c r="P76" s="149" t="e">
        <f t="shared" si="7"/>
        <v>#DIV/0!</v>
      </c>
    </row>
    <row r="77" spans="1:17" ht="15.75">
      <c r="A77" s="139">
        <f t="shared" si="8"/>
        <v>75</v>
      </c>
      <c r="B77" s="150" t="s">
        <v>144</v>
      </c>
      <c r="C77" s="151" t="s">
        <v>33</v>
      </c>
      <c r="D77" s="152">
        <f>List2!D9</f>
        <v>192</v>
      </c>
      <c r="E77" s="154">
        <f>List2!F9</f>
        <v>260</v>
      </c>
      <c r="F77" s="154">
        <f>List2!H9</f>
        <v>0</v>
      </c>
      <c r="G77" s="154">
        <f>List2!J9</f>
        <v>0</v>
      </c>
      <c r="H77" s="154">
        <f>List2!L9</f>
        <v>0</v>
      </c>
      <c r="I77" s="154">
        <f>List2!N9</f>
        <v>0</v>
      </c>
      <c r="J77" s="154">
        <f>List2!P9</f>
        <v>0</v>
      </c>
      <c r="K77" s="155">
        <f>List2!R9</f>
        <v>0</v>
      </c>
      <c r="L77" s="155">
        <f>List2!T9</f>
        <v>0</v>
      </c>
      <c r="M77" s="146">
        <f t="shared" si="6"/>
        <v>452</v>
      </c>
      <c r="N77" s="147">
        <v>2</v>
      </c>
      <c r="O77" s="148">
        <f>List2!W9</f>
        <v>19</v>
      </c>
      <c r="P77" s="149">
        <f t="shared" si="7"/>
        <v>226</v>
      </c>
    </row>
    <row r="78" spans="1:17" ht="15.75">
      <c r="A78" s="139">
        <f t="shared" si="8"/>
        <v>76</v>
      </c>
      <c r="B78" s="141" t="s">
        <v>88</v>
      </c>
      <c r="C78" s="142" t="s">
        <v>33</v>
      </c>
      <c r="D78" s="152">
        <f>List2!D6</f>
        <v>205</v>
      </c>
      <c r="E78" s="154">
        <f>List2!F6</f>
        <v>236</v>
      </c>
      <c r="F78" s="154">
        <f>List2!H6</f>
        <v>0</v>
      </c>
      <c r="G78" s="154">
        <f>List2!J6</f>
        <v>0</v>
      </c>
      <c r="H78" s="154">
        <f>List2!L6</f>
        <v>0</v>
      </c>
      <c r="I78" s="154">
        <f>List2!N6</f>
        <v>0</v>
      </c>
      <c r="J78" s="154">
        <f>List2!P6</f>
        <v>0</v>
      </c>
      <c r="K78" s="155">
        <f>List2!R6</f>
        <v>0</v>
      </c>
      <c r="L78" s="155">
        <f>List2!T6</f>
        <v>0</v>
      </c>
      <c r="M78" s="146">
        <f t="shared" si="6"/>
        <v>441</v>
      </c>
      <c r="N78" s="147">
        <v>2</v>
      </c>
      <c r="O78" s="148">
        <f>List2!W6</f>
        <v>16</v>
      </c>
      <c r="P78" s="149">
        <f t="shared" si="7"/>
        <v>220.5</v>
      </c>
    </row>
    <row r="79" spans="1:17" ht="15.75">
      <c r="A79" s="139">
        <f t="shared" si="8"/>
        <v>77</v>
      </c>
      <c r="B79" s="141" t="s">
        <v>89</v>
      </c>
      <c r="C79" s="142" t="s">
        <v>33</v>
      </c>
      <c r="D79" s="152">
        <f>List2!D10</f>
        <v>213</v>
      </c>
      <c r="E79" s="154">
        <f>List2!F10</f>
        <v>0</v>
      </c>
      <c r="F79" s="154">
        <f>List2!H10</f>
        <v>0</v>
      </c>
      <c r="G79" s="154">
        <f>List2!J10</f>
        <v>0</v>
      </c>
      <c r="H79" s="154">
        <f>List2!L10</f>
        <v>0</v>
      </c>
      <c r="I79" s="154">
        <f>List2!N10</f>
        <v>0</v>
      </c>
      <c r="J79" s="154">
        <f>List2!P10</f>
        <v>0</v>
      </c>
      <c r="K79" s="155">
        <f>List2!R10</f>
        <v>0</v>
      </c>
      <c r="L79" s="155">
        <f>List2!T10</f>
        <v>0</v>
      </c>
      <c r="M79" s="146">
        <f t="shared" si="6"/>
        <v>213</v>
      </c>
      <c r="N79" s="147">
        <v>1</v>
      </c>
      <c r="O79" s="148">
        <f>List2!W10</f>
        <v>14</v>
      </c>
      <c r="P79" s="149">
        <f t="shared" si="7"/>
        <v>213</v>
      </c>
    </row>
    <row r="80" spans="1:17" ht="15.75">
      <c r="A80" s="139">
        <f t="shared" si="8"/>
        <v>78</v>
      </c>
      <c r="B80" s="141" t="s">
        <v>87</v>
      </c>
      <c r="C80" s="142" t="s">
        <v>33</v>
      </c>
      <c r="D80" s="152">
        <f>List2!D5</f>
        <v>183</v>
      </c>
      <c r="E80" s="154">
        <f>List2!F5</f>
        <v>178</v>
      </c>
      <c r="F80" s="154">
        <f>List2!H5</f>
        <v>0</v>
      </c>
      <c r="G80" s="154">
        <f>List2!J5</f>
        <v>0</v>
      </c>
      <c r="H80" s="154">
        <f>List2!L5</f>
        <v>0</v>
      </c>
      <c r="I80" s="154">
        <f>List2!N5</f>
        <v>0</v>
      </c>
      <c r="J80" s="154">
        <f>List2!P5</f>
        <v>0</v>
      </c>
      <c r="K80" s="155">
        <f>List2!R5</f>
        <v>0</v>
      </c>
      <c r="L80" s="155">
        <f>List2!T5</f>
        <v>0</v>
      </c>
      <c r="M80" s="146">
        <f t="shared" si="6"/>
        <v>361</v>
      </c>
      <c r="N80" s="147">
        <v>2</v>
      </c>
      <c r="O80" s="148">
        <f>List2!W5</f>
        <v>21</v>
      </c>
      <c r="P80" s="149">
        <f t="shared" si="7"/>
        <v>180.5</v>
      </c>
    </row>
    <row r="81" spans="1:16" ht="15.75">
      <c r="A81" s="139">
        <f t="shared" si="8"/>
        <v>79</v>
      </c>
      <c r="B81" s="150" t="s">
        <v>115</v>
      </c>
      <c r="C81" s="151" t="s">
        <v>35</v>
      </c>
      <c r="D81" s="152">
        <f>List2!D17</f>
        <v>0</v>
      </c>
      <c r="E81" s="154">
        <f>List2!F17</f>
        <v>234</v>
      </c>
      <c r="F81" s="154">
        <f>List2!H17</f>
        <v>0</v>
      </c>
      <c r="G81" s="154">
        <f>List2!J17</f>
        <v>0</v>
      </c>
      <c r="H81" s="154">
        <f>List2!L17</f>
        <v>0</v>
      </c>
      <c r="I81" s="154">
        <f>List2!N17</f>
        <v>0</v>
      </c>
      <c r="J81" s="154">
        <f>List2!P17</f>
        <v>0</v>
      </c>
      <c r="K81" s="155">
        <f>List2!R17</f>
        <v>0</v>
      </c>
      <c r="L81" s="155">
        <f>List2!T17</f>
        <v>0</v>
      </c>
      <c r="M81" s="146">
        <f t="shared" si="6"/>
        <v>234</v>
      </c>
      <c r="N81" s="147">
        <v>1</v>
      </c>
      <c r="O81" s="148">
        <f>List2!W17</f>
        <v>5</v>
      </c>
      <c r="P81" s="149">
        <f t="shared" si="7"/>
        <v>234</v>
      </c>
    </row>
    <row r="82" spans="1:16" ht="15.75">
      <c r="A82" s="139">
        <f t="shared" si="8"/>
        <v>80</v>
      </c>
      <c r="B82" s="141" t="s">
        <v>52</v>
      </c>
      <c r="C82" s="142" t="s">
        <v>35</v>
      </c>
      <c r="D82" s="152">
        <f>List2!D20</f>
        <v>0</v>
      </c>
      <c r="E82" s="154">
        <f>List2!F20</f>
        <v>198</v>
      </c>
      <c r="F82" s="154"/>
      <c r="G82" s="154"/>
      <c r="H82" s="154"/>
      <c r="I82" s="154"/>
      <c r="J82" s="154"/>
      <c r="K82" s="155"/>
      <c r="L82" s="155"/>
      <c r="M82" s="146">
        <f t="shared" si="6"/>
        <v>198</v>
      </c>
      <c r="N82" s="147">
        <v>1</v>
      </c>
      <c r="O82" s="148">
        <f>List2!W20</f>
        <v>10</v>
      </c>
      <c r="P82" s="149">
        <f t="shared" si="7"/>
        <v>198</v>
      </c>
    </row>
    <row r="83" spans="1:16" ht="15.75">
      <c r="A83" s="139">
        <f t="shared" si="8"/>
        <v>81</v>
      </c>
      <c r="B83" s="141" t="s">
        <v>53</v>
      </c>
      <c r="C83" s="142" t="s">
        <v>35</v>
      </c>
      <c r="D83" s="152"/>
      <c r="E83" s="154"/>
      <c r="F83" s="154"/>
      <c r="G83" s="154"/>
      <c r="H83" s="154"/>
      <c r="I83" s="154"/>
      <c r="J83" s="154"/>
      <c r="K83" s="155"/>
      <c r="L83" s="155"/>
      <c r="M83" s="146">
        <f t="shared" si="6"/>
        <v>0</v>
      </c>
      <c r="N83" s="147"/>
      <c r="O83" s="148"/>
      <c r="P83" s="149" t="e">
        <f t="shared" si="7"/>
        <v>#DIV/0!</v>
      </c>
    </row>
    <row r="84" spans="1:16" ht="15.75">
      <c r="A84" s="139">
        <f t="shared" si="8"/>
        <v>82</v>
      </c>
      <c r="B84" s="141" t="s">
        <v>54</v>
      </c>
      <c r="C84" s="142" t="s">
        <v>35</v>
      </c>
      <c r="D84" s="152"/>
      <c r="E84" s="154"/>
      <c r="F84" s="154"/>
      <c r="G84" s="154"/>
      <c r="H84" s="154"/>
      <c r="I84" s="154"/>
      <c r="J84" s="154"/>
      <c r="K84" s="155"/>
      <c r="L84" s="155"/>
      <c r="M84" s="146">
        <f t="shared" si="6"/>
        <v>0</v>
      </c>
      <c r="N84" s="147"/>
      <c r="O84" s="148"/>
      <c r="P84" s="149" t="e">
        <f t="shared" si="7"/>
        <v>#DIV/0!</v>
      </c>
    </row>
    <row r="85" spans="1:16" ht="15.75">
      <c r="A85" s="139">
        <f t="shared" si="8"/>
        <v>83</v>
      </c>
      <c r="B85" s="141" t="s">
        <v>116</v>
      </c>
      <c r="C85" s="142" t="s">
        <v>35</v>
      </c>
      <c r="D85" s="152">
        <f>List2!D15</f>
        <v>183</v>
      </c>
      <c r="E85" s="154">
        <f>List2!F15</f>
        <v>232</v>
      </c>
      <c r="F85" s="154">
        <f>List2!H15</f>
        <v>0</v>
      </c>
      <c r="G85" s="154">
        <f>List2!J15</f>
        <v>0</v>
      </c>
      <c r="H85" s="154">
        <f>List2!L15</f>
        <v>0</v>
      </c>
      <c r="I85" s="154">
        <f>List2!N15</f>
        <v>0</v>
      </c>
      <c r="J85" s="154">
        <f>List2!P15</f>
        <v>0</v>
      </c>
      <c r="K85" s="155">
        <f>List2!R15</f>
        <v>0</v>
      </c>
      <c r="L85" s="155">
        <f>List2!T15</f>
        <v>0</v>
      </c>
      <c r="M85" s="146">
        <f t="shared" si="6"/>
        <v>415</v>
      </c>
      <c r="N85" s="147">
        <v>1</v>
      </c>
      <c r="O85" s="148">
        <f>List2!W15</f>
        <v>18</v>
      </c>
      <c r="P85" s="149">
        <f t="shared" si="7"/>
        <v>415</v>
      </c>
    </row>
    <row r="86" spans="1:16" ht="15.75">
      <c r="A86" s="139">
        <f t="shared" si="8"/>
        <v>84</v>
      </c>
      <c r="B86" s="141" t="s">
        <v>114</v>
      </c>
      <c r="C86" s="142" t="s">
        <v>35</v>
      </c>
      <c r="D86" s="152">
        <f>List2!D16</f>
        <v>268</v>
      </c>
      <c r="E86" s="154">
        <f>List2!F16</f>
        <v>0</v>
      </c>
      <c r="F86" s="154">
        <f>List2!H16</f>
        <v>0</v>
      </c>
      <c r="G86" s="154">
        <f>List2!J16</f>
        <v>0</v>
      </c>
      <c r="H86" s="154">
        <f>List2!L16</f>
        <v>0</v>
      </c>
      <c r="I86" s="154">
        <f>List2!N16</f>
        <v>0</v>
      </c>
      <c r="J86" s="154">
        <f>List2!P16</f>
        <v>0</v>
      </c>
      <c r="K86" s="155">
        <f>List2!R16</f>
        <v>0</v>
      </c>
      <c r="L86" s="155">
        <f>List2!T16</f>
        <v>0</v>
      </c>
      <c r="M86" s="146">
        <f t="shared" si="6"/>
        <v>268</v>
      </c>
      <c r="N86" s="147">
        <v>1</v>
      </c>
      <c r="O86" s="148">
        <f>List2!W16</f>
        <v>6</v>
      </c>
      <c r="P86" s="149">
        <f t="shared" si="7"/>
        <v>268</v>
      </c>
    </row>
    <row r="87" spans="1:16" ht="15.75">
      <c r="A87" s="139">
        <f t="shared" si="8"/>
        <v>85</v>
      </c>
      <c r="B87" s="141" t="s">
        <v>146</v>
      </c>
      <c r="C87" s="142" t="s">
        <v>35</v>
      </c>
      <c r="D87" s="152">
        <f>List2!D19</f>
        <v>205</v>
      </c>
      <c r="E87" s="154">
        <f>List2!F19</f>
        <v>0</v>
      </c>
      <c r="F87" s="154">
        <f>List2!H19</f>
        <v>0</v>
      </c>
      <c r="G87" s="154">
        <f>List2!J19</f>
        <v>0</v>
      </c>
      <c r="H87" s="154">
        <f>List2!L19</f>
        <v>0</v>
      </c>
      <c r="I87" s="154">
        <f>List2!N19</f>
        <v>0</v>
      </c>
      <c r="J87" s="154">
        <f>List2!P19</f>
        <v>0</v>
      </c>
      <c r="K87" s="155">
        <f>List2!R19</f>
        <v>0</v>
      </c>
      <c r="L87" s="155">
        <f>List2!T19</f>
        <v>0</v>
      </c>
      <c r="M87" s="146">
        <f t="shared" si="6"/>
        <v>205</v>
      </c>
      <c r="N87" s="147">
        <v>1</v>
      </c>
      <c r="O87" s="148">
        <f>List2!W19</f>
        <v>9</v>
      </c>
      <c r="P87" s="149">
        <f t="shared" si="7"/>
        <v>205</v>
      </c>
    </row>
    <row r="88" spans="1:16" ht="15.75">
      <c r="A88" s="139">
        <f t="shared" si="8"/>
        <v>86</v>
      </c>
      <c r="B88" s="141" t="s">
        <v>51</v>
      </c>
      <c r="C88" s="142" t="s">
        <v>35</v>
      </c>
      <c r="D88" s="152">
        <f>List2!D18</f>
        <v>0</v>
      </c>
      <c r="E88" s="154">
        <f>List2!F18</f>
        <v>199</v>
      </c>
      <c r="F88" s="154">
        <f>List2!H18</f>
        <v>0</v>
      </c>
      <c r="G88" s="154">
        <f>List2!J18</f>
        <v>0</v>
      </c>
      <c r="H88" s="154">
        <f>List2!L18</f>
        <v>0</v>
      </c>
      <c r="I88" s="154">
        <f>List2!N18</f>
        <v>0</v>
      </c>
      <c r="J88" s="154">
        <f>List2!P18</f>
        <v>0</v>
      </c>
      <c r="K88" s="155">
        <f>List2!R18</f>
        <v>0</v>
      </c>
      <c r="L88" s="155">
        <f>List2!T18</f>
        <v>0</v>
      </c>
      <c r="M88" s="146">
        <f t="shared" si="6"/>
        <v>199</v>
      </c>
      <c r="N88" s="147">
        <v>1</v>
      </c>
      <c r="O88" s="148">
        <f>List2!W18</f>
        <v>12</v>
      </c>
      <c r="P88" s="149">
        <f t="shared" si="7"/>
        <v>199</v>
      </c>
    </row>
    <row r="89" spans="1:16" ht="15.75">
      <c r="A89" s="139">
        <f t="shared" si="8"/>
        <v>87</v>
      </c>
      <c r="B89" s="159" t="s">
        <v>179</v>
      </c>
      <c r="C89" s="160" t="s">
        <v>43</v>
      </c>
      <c r="D89" s="152"/>
      <c r="E89" s="154"/>
      <c r="F89" s="154"/>
      <c r="G89" s="154"/>
      <c r="H89" s="154"/>
      <c r="I89" s="154"/>
      <c r="J89" s="154"/>
      <c r="K89" s="155"/>
      <c r="L89" s="155"/>
      <c r="M89" s="146">
        <f t="shared" si="6"/>
        <v>0</v>
      </c>
      <c r="N89" s="147"/>
      <c r="O89" s="148"/>
      <c r="P89" s="149" t="e">
        <f t="shared" si="7"/>
        <v>#DIV/0!</v>
      </c>
    </row>
    <row r="90" spans="1:16" ht="15.75">
      <c r="A90" s="139">
        <f t="shared" si="8"/>
        <v>88</v>
      </c>
      <c r="B90" s="159" t="s">
        <v>109</v>
      </c>
      <c r="C90" s="160" t="s">
        <v>43</v>
      </c>
      <c r="D90" s="152"/>
      <c r="E90" s="154"/>
      <c r="F90" s="154"/>
      <c r="G90" s="154"/>
      <c r="H90" s="154"/>
      <c r="I90" s="154"/>
      <c r="J90" s="154"/>
      <c r="K90" s="155"/>
      <c r="L90" s="155"/>
      <c r="M90" s="146">
        <f t="shared" si="6"/>
        <v>0</v>
      </c>
      <c r="N90" s="147"/>
      <c r="O90" s="148"/>
      <c r="P90" s="149" t="e">
        <f t="shared" si="7"/>
        <v>#DIV/0!</v>
      </c>
    </row>
    <row r="91" spans="1:16" ht="15.75">
      <c r="A91" s="139">
        <f t="shared" si="8"/>
        <v>89</v>
      </c>
      <c r="B91" s="159" t="s">
        <v>56</v>
      </c>
      <c r="C91" s="160" t="s">
        <v>43</v>
      </c>
      <c r="D91" s="152"/>
      <c r="E91" s="154"/>
      <c r="F91" s="154"/>
      <c r="G91" s="154"/>
      <c r="H91" s="154"/>
      <c r="I91" s="154"/>
      <c r="J91" s="154"/>
      <c r="K91" s="155"/>
      <c r="L91" s="155"/>
      <c r="M91" s="146">
        <f t="shared" si="6"/>
        <v>0</v>
      </c>
      <c r="N91" s="147"/>
      <c r="O91" s="148"/>
      <c r="P91" s="149" t="e">
        <f t="shared" si="7"/>
        <v>#DIV/0!</v>
      </c>
    </row>
    <row r="92" spans="1:16" ht="15.75">
      <c r="A92" s="139">
        <f t="shared" si="8"/>
        <v>90</v>
      </c>
      <c r="B92" s="159" t="s">
        <v>58</v>
      </c>
      <c r="C92" s="160" t="s">
        <v>43</v>
      </c>
      <c r="D92" s="152">
        <f>List2!D164</f>
        <v>246</v>
      </c>
      <c r="E92" s="154">
        <f>List2!F164</f>
        <v>263</v>
      </c>
      <c r="F92" s="154"/>
      <c r="G92" s="154"/>
      <c r="H92" s="154"/>
      <c r="I92" s="154"/>
      <c r="J92" s="154"/>
      <c r="K92" s="155"/>
      <c r="L92" s="155"/>
      <c r="M92" s="146">
        <f t="shared" si="6"/>
        <v>509</v>
      </c>
      <c r="N92" s="147">
        <v>2</v>
      </c>
      <c r="O92" s="148">
        <f>List2!W164</f>
        <v>11</v>
      </c>
      <c r="P92" s="149">
        <f t="shared" si="7"/>
        <v>254.5</v>
      </c>
    </row>
    <row r="93" spans="1:16" ht="15.75">
      <c r="A93" s="139">
        <f t="shared" si="8"/>
        <v>91</v>
      </c>
      <c r="B93" s="161" t="s">
        <v>57</v>
      </c>
      <c r="C93" s="160" t="s">
        <v>43</v>
      </c>
      <c r="D93" s="152">
        <f>List2!D163</f>
        <v>242</v>
      </c>
      <c r="E93" s="154">
        <f>List2!F163</f>
        <v>246</v>
      </c>
      <c r="F93" s="154"/>
      <c r="G93" s="154"/>
      <c r="H93" s="154"/>
      <c r="I93" s="154"/>
      <c r="J93" s="154"/>
      <c r="K93" s="155"/>
      <c r="L93" s="155"/>
      <c r="M93" s="146">
        <f t="shared" si="6"/>
        <v>488</v>
      </c>
      <c r="N93" s="147">
        <v>2</v>
      </c>
      <c r="O93" s="148">
        <f>List2!W163</f>
        <v>7</v>
      </c>
      <c r="P93" s="149">
        <f t="shared" si="7"/>
        <v>244</v>
      </c>
    </row>
    <row r="94" spans="1:16" ht="15.75">
      <c r="A94" s="139">
        <f t="shared" si="8"/>
        <v>92</v>
      </c>
      <c r="B94" s="161" t="s">
        <v>55</v>
      </c>
      <c r="C94" s="163" t="s">
        <v>43</v>
      </c>
      <c r="D94" s="152">
        <f>List2!D161</f>
        <v>210</v>
      </c>
      <c r="E94" s="154">
        <f>List2!F161</f>
        <v>209</v>
      </c>
      <c r="F94" s="154"/>
      <c r="G94" s="154"/>
      <c r="H94" s="154"/>
      <c r="I94" s="154"/>
      <c r="J94" s="154"/>
      <c r="K94" s="155"/>
      <c r="L94" s="155"/>
      <c r="M94" s="146">
        <f t="shared" si="6"/>
        <v>419</v>
      </c>
      <c r="N94" s="147">
        <v>2</v>
      </c>
      <c r="O94" s="148">
        <f>List2!W161</f>
        <v>18</v>
      </c>
      <c r="P94" s="149">
        <f t="shared" si="7"/>
        <v>209.5</v>
      </c>
    </row>
    <row r="95" spans="1:16" ht="15.75">
      <c r="A95" s="139">
        <f t="shared" si="8"/>
        <v>93</v>
      </c>
      <c r="B95" s="159" t="s">
        <v>178</v>
      </c>
      <c r="C95" s="166" t="s">
        <v>43</v>
      </c>
      <c r="D95" s="152">
        <f>List2!D162</f>
        <v>135</v>
      </c>
      <c r="E95" s="154">
        <f>List2!F162</f>
        <v>166</v>
      </c>
      <c r="F95" s="154"/>
      <c r="G95" s="154"/>
      <c r="H95" s="154"/>
      <c r="I95" s="154"/>
      <c r="J95" s="154"/>
      <c r="K95" s="155"/>
      <c r="L95" s="155"/>
      <c r="M95" s="146">
        <f t="shared" si="6"/>
        <v>301</v>
      </c>
      <c r="N95" s="147">
        <v>2</v>
      </c>
      <c r="O95" s="148">
        <f>List2!W162</f>
        <v>33</v>
      </c>
      <c r="P95" s="149">
        <f t="shared" si="7"/>
        <v>150.5</v>
      </c>
    </row>
    <row r="96" spans="1:16" ht="15.75">
      <c r="A96" s="139">
        <f t="shared" si="8"/>
        <v>94</v>
      </c>
      <c r="B96" s="141" t="s">
        <v>95</v>
      </c>
      <c r="C96" s="167" t="s">
        <v>45</v>
      </c>
      <c r="D96" s="152"/>
      <c r="E96" s="154"/>
      <c r="F96" s="154">
        <f>List2!H154</f>
        <v>174</v>
      </c>
      <c r="G96" s="154"/>
      <c r="H96" s="154"/>
      <c r="I96" s="154"/>
      <c r="J96" s="154"/>
      <c r="K96" s="155"/>
      <c r="L96" s="155"/>
      <c r="M96" s="146">
        <f t="shared" si="6"/>
        <v>174</v>
      </c>
      <c r="N96" s="147">
        <v>1</v>
      </c>
      <c r="O96" s="148">
        <f>List2!W154</f>
        <v>14</v>
      </c>
      <c r="P96" s="149">
        <f t="shared" si="7"/>
        <v>174</v>
      </c>
    </row>
    <row r="97" spans="1:16" ht="15.75">
      <c r="A97" s="139">
        <f t="shared" si="8"/>
        <v>95</v>
      </c>
      <c r="B97" s="141" t="s">
        <v>192</v>
      </c>
      <c r="C97" s="167" t="s">
        <v>45</v>
      </c>
      <c r="D97" s="152"/>
      <c r="E97" s="154"/>
      <c r="F97" s="154"/>
      <c r="G97" s="154"/>
      <c r="H97" s="154"/>
      <c r="I97" s="154"/>
      <c r="J97" s="154"/>
      <c r="K97" s="155"/>
      <c r="L97" s="155"/>
      <c r="M97" s="146">
        <f t="shared" si="6"/>
        <v>0</v>
      </c>
      <c r="N97" s="147"/>
      <c r="O97" s="148"/>
      <c r="P97" s="149" t="e">
        <f t="shared" si="7"/>
        <v>#DIV/0!</v>
      </c>
    </row>
    <row r="98" spans="1:16" ht="15.75">
      <c r="A98" s="139">
        <f t="shared" si="8"/>
        <v>96</v>
      </c>
      <c r="B98" s="141" t="s">
        <v>136</v>
      </c>
      <c r="C98" s="167" t="s">
        <v>45</v>
      </c>
      <c r="D98" s="152">
        <f>List2!D149</f>
        <v>233</v>
      </c>
      <c r="E98" s="154">
        <f>List2!F149</f>
        <v>204</v>
      </c>
      <c r="F98" s="154">
        <f>List2!H149</f>
        <v>211</v>
      </c>
      <c r="G98" s="154"/>
      <c r="H98" s="154"/>
      <c r="I98" s="154"/>
      <c r="J98" s="154"/>
      <c r="K98" s="155"/>
      <c r="L98" s="155"/>
      <c r="M98" s="146">
        <f t="shared" si="6"/>
        <v>648</v>
      </c>
      <c r="N98" s="147">
        <v>3</v>
      </c>
      <c r="O98" s="148">
        <f>List2!W149</f>
        <v>33</v>
      </c>
      <c r="P98" s="149">
        <f t="shared" si="7"/>
        <v>216</v>
      </c>
    </row>
    <row r="99" spans="1:16" ht="15.75">
      <c r="A99" s="139">
        <f t="shared" si="8"/>
        <v>97</v>
      </c>
      <c r="B99" s="141" t="s">
        <v>258</v>
      </c>
      <c r="C99" s="167" t="s">
        <v>45</v>
      </c>
      <c r="D99" s="152">
        <f>List2!D151</f>
        <v>216</v>
      </c>
      <c r="E99" s="154">
        <f>List2!F151</f>
        <v>228</v>
      </c>
      <c r="F99" s="154">
        <f>List2!H151</f>
        <v>215</v>
      </c>
      <c r="G99" s="154"/>
      <c r="H99" s="154"/>
      <c r="I99" s="154"/>
      <c r="J99" s="154"/>
      <c r="K99" s="155"/>
      <c r="L99" s="155"/>
      <c r="M99" s="146">
        <f t="shared" ref="M99:M127" si="9">SUM(D99:L99)</f>
        <v>659</v>
      </c>
      <c r="N99" s="147">
        <v>3</v>
      </c>
      <c r="O99" s="148">
        <f>List2!W151</f>
        <v>20</v>
      </c>
      <c r="P99" s="149">
        <f t="shared" ref="P99:P127" si="10">M99/N99</f>
        <v>219.66666666666666</v>
      </c>
    </row>
    <row r="100" spans="1:16" ht="15.75">
      <c r="A100" s="139">
        <f t="shared" si="8"/>
        <v>98</v>
      </c>
      <c r="B100" s="141" t="s">
        <v>98</v>
      </c>
      <c r="C100" s="167" t="s">
        <v>45</v>
      </c>
      <c r="D100" s="152">
        <f>List2!D152</f>
        <v>186</v>
      </c>
      <c r="E100" s="154"/>
      <c r="F100" s="154"/>
      <c r="G100" s="154"/>
      <c r="H100" s="154"/>
      <c r="I100" s="154"/>
      <c r="J100" s="154"/>
      <c r="K100" s="155"/>
      <c r="L100" s="155"/>
      <c r="M100" s="146">
        <f t="shared" si="9"/>
        <v>186</v>
      </c>
      <c r="N100" s="147">
        <v>1</v>
      </c>
      <c r="O100" s="148">
        <f>List2!W152</f>
        <v>28</v>
      </c>
      <c r="P100" s="149">
        <f t="shared" si="10"/>
        <v>186</v>
      </c>
    </row>
    <row r="101" spans="1:16" ht="15.75">
      <c r="A101" s="139">
        <f t="shared" ref="A101:A123" si="11">A100+1</f>
        <v>99</v>
      </c>
      <c r="B101" s="159" t="s">
        <v>238</v>
      </c>
      <c r="C101" s="166" t="s">
        <v>45</v>
      </c>
      <c r="D101" s="152">
        <f>List2!D150</f>
        <v>155</v>
      </c>
      <c r="E101" s="154"/>
      <c r="F101" s="154">
        <f>List2!H150</f>
        <v>178</v>
      </c>
      <c r="G101" s="154"/>
      <c r="H101" s="154"/>
      <c r="I101" s="154"/>
      <c r="J101" s="154"/>
      <c r="K101" s="155"/>
      <c r="L101" s="155"/>
      <c r="M101" s="146">
        <f t="shared" si="9"/>
        <v>333</v>
      </c>
      <c r="N101" s="147">
        <v>2</v>
      </c>
      <c r="O101" s="148">
        <f>List2!W150</f>
        <v>26</v>
      </c>
      <c r="P101" s="149">
        <f t="shared" si="10"/>
        <v>166.5</v>
      </c>
    </row>
    <row r="102" spans="1:16" ht="15.75">
      <c r="A102" s="139">
        <f t="shared" si="11"/>
        <v>100</v>
      </c>
      <c r="B102" s="159" t="s">
        <v>127</v>
      </c>
      <c r="C102" s="166" t="s">
        <v>207</v>
      </c>
      <c r="D102" s="152"/>
      <c r="E102" s="154"/>
      <c r="F102" s="154"/>
      <c r="G102" s="154"/>
      <c r="H102" s="154"/>
      <c r="I102" s="154"/>
      <c r="J102" s="154"/>
      <c r="K102" s="155"/>
      <c r="L102" s="155"/>
      <c r="M102" s="146">
        <f t="shared" si="9"/>
        <v>0</v>
      </c>
      <c r="N102" s="147"/>
      <c r="O102" s="148"/>
      <c r="P102" s="149" t="e">
        <f t="shared" si="10"/>
        <v>#DIV/0!</v>
      </c>
    </row>
    <row r="103" spans="1:16" ht="15.75">
      <c r="A103" s="139">
        <f t="shared" si="11"/>
        <v>101</v>
      </c>
      <c r="B103" s="159" t="s">
        <v>125</v>
      </c>
      <c r="C103" s="166" t="s">
        <v>207</v>
      </c>
      <c r="D103" s="152"/>
      <c r="E103" s="154"/>
      <c r="F103" s="154"/>
      <c r="G103" s="154"/>
      <c r="H103" s="154"/>
      <c r="I103" s="154"/>
      <c r="J103" s="154"/>
      <c r="K103" s="155"/>
      <c r="L103" s="155"/>
      <c r="M103" s="146">
        <f t="shared" si="9"/>
        <v>0</v>
      </c>
      <c r="N103" s="147"/>
      <c r="O103" s="148"/>
      <c r="P103" s="149" t="e">
        <f t="shared" si="10"/>
        <v>#DIV/0!</v>
      </c>
    </row>
    <row r="104" spans="1:16" ht="15.75">
      <c r="A104" s="139">
        <f t="shared" si="11"/>
        <v>102</v>
      </c>
      <c r="B104" s="150" t="s">
        <v>164</v>
      </c>
      <c r="C104" s="168" t="s">
        <v>207</v>
      </c>
      <c r="D104" s="152"/>
      <c r="E104" s="154"/>
      <c r="F104" s="154"/>
      <c r="G104" s="154"/>
      <c r="H104" s="154"/>
      <c r="I104" s="154"/>
      <c r="J104" s="154"/>
      <c r="K104" s="155"/>
      <c r="L104" s="155"/>
      <c r="M104" s="146">
        <f t="shared" si="9"/>
        <v>0</v>
      </c>
      <c r="N104" s="147"/>
      <c r="O104" s="148"/>
      <c r="P104" s="149" t="e">
        <f t="shared" si="10"/>
        <v>#DIV/0!</v>
      </c>
    </row>
    <row r="105" spans="1:16" ht="15.75">
      <c r="A105" s="139">
        <f t="shared" si="11"/>
        <v>103</v>
      </c>
      <c r="B105" s="159" t="s">
        <v>158</v>
      </c>
      <c r="C105" s="166" t="s">
        <v>207</v>
      </c>
      <c r="D105" s="152"/>
      <c r="E105" s="154"/>
      <c r="F105" s="154"/>
      <c r="G105" s="154"/>
      <c r="H105" s="154"/>
      <c r="I105" s="154"/>
      <c r="J105" s="154"/>
      <c r="K105" s="155"/>
      <c r="L105" s="155"/>
      <c r="M105" s="146">
        <f t="shared" si="9"/>
        <v>0</v>
      </c>
      <c r="N105" s="147"/>
      <c r="O105" s="148"/>
      <c r="P105" s="149" t="e">
        <f t="shared" si="10"/>
        <v>#DIV/0!</v>
      </c>
    </row>
    <row r="106" spans="1:16" ht="15.75">
      <c r="A106" s="139">
        <f t="shared" si="11"/>
        <v>104</v>
      </c>
      <c r="B106" s="161" t="s">
        <v>157</v>
      </c>
      <c r="C106" s="198" t="s">
        <v>207</v>
      </c>
      <c r="D106" s="152"/>
      <c r="E106" s="154"/>
      <c r="F106" s="154"/>
      <c r="G106" s="154"/>
      <c r="H106" s="154"/>
      <c r="I106" s="154"/>
      <c r="J106" s="154"/>
      <c r="K106" s="155"/>
      <c r="L106" s="155"/>
      <c r="M106" s="146">
        <f t="shared" si="9"/>
        <v>0</v>
      </c>
      <c r="N106" s="147"/>
      <c r="O106" s="148"/>
      <c r="P106" s="149" t="e">
        <f t="shared" si="10"/>
        <v>#DIV/0!</v>
      </c>
    </row>
    <row r="107" spans="1:16" ht="15.75">
      <c r="A107" s="139">
        <f t="shared" si="11"/>
        <v>105</v>
      </c>
      <c r="B107" s="150" t="s">
        <v>175</v>
      </c>
      <c r="C107" s="151" t="s">
        <v>207</v>
      </c>
      <c r="D107" s="152"/>
      <c r="E107" s="154"/>
      <c r="F107" s="154"/>
      <c r="G107" s="154"/>
      <c r="H107" s="154"/>
      <c r="I107" s="154"/>
      <c r="J107" s="154"/>
      <c r="K107" s="155"/>
      <c r="L107" s="155"/>
      <c r="M107" s="146">
        <f t="shared" si="9"/>
        <v>0</v>
      </c>
      <c r="N107" s="147"/>
      <c r="O107" s="148"/>
      <c r="P107" s="149" t="e">
        <f t="shared" si="10"/>
        <v>#DIV/0!</v>
      </c>
    </row>
    <row r="108" spans="1:16" ht="15.75">
      <c r="A108" s="139">
        <f t="shared" si="11"/>
        <v>106</v>
      </c>
      <c r="B108" s="159" t="s">
        <v>126</v>
      </c>
      <c r="C108" s="160" t="s">
        <v>207</v>
      </c>
      <c r="D108" s="152"/>
      <c r="E108" s="154"/>
      <c r="F108" s="154"/>
      <c r="G108" s="154"/>
      <c r="H108" s="154"/>
      <c r="I108" s="154"/>
      <c r="J108" s="154"/>
      <c r="K108" s="155"/>
      <c r="L108" s="155"/>
      <c r="M108" s="146">
        <f t="shared" si="9"/>
        <v>0</v>
      </c>
      <c r="N108" s="147"/>
      <c r="O108" s="148"/>
      <c r="P108" s="149" t="e">
        <f t="shared" si="10"/>
        <v>#DIV/0!</v>
      </c>
    </row>
    <row r="109" spans="1:16" ht="15.75">
      <c r="A109" s="139">
        <f t="shared" si="11"/>
        <v>107</v>
      </c>
      <c r="B109" s="159" t="s">
        <v>78</v>
      </c>
      <c r="C109" s="160" t="s">
        <v>32</v>
      </c>
      <c r="D109" s="152"/>
      <c r="E109" s="154">
        <f>List2!F141</f>
        <v>194</v>
      </c>
      <c r="F109" s="154"/>
      <c r="G109" s="154"/>
      <c r="H109" s="154"/>
      <c r="I109" s="154"/>
      <c r="J109" s="154"/>
      <c r="K109" s="155"/>
      <c r="L109" s="155"/>
      <c r="M109" s="146">
        <f t="shared" si="9"/>
        <v>194</v>
      </c>
      <c r="N109" s="147">
        <v>1</v>
      </c>
      <c r="O109" s="148">
        <f>List2!W141</f>
        <v>15</v>
      </c>
      <c r="P109" s="149">
        <f t="shared" si="10"/>
        <v>194</v>
      </c>
    </row>
    <row r="110" spans="1:16" ht="15.75">
      <c r="A110" s="139">
        <f t="shared" si="11"/>
        <v>108</v>
      </c>
      <c r="B110" s="150" t="s">
        <v>159</v>
      </c>
      <c r="C110" s="151" t="s">
        <v>32</v>
      </c>
      <c r="D110" s="152"/>
      <c r="E110" s="154"/>
      <c r="F110" s="154"/>
      <c r="G110" s="154"/>
      <c r="H110" s="154"/>
      <c r="I110" s="154"/>
      <c r="J110" s="154"/>
      <c r="K110" s="155"/>
      <c r="L110" s="155"/>
      <c r="M110" s="146">
        <f t="shared" si="9"/>
        <v>0</v>
      </c>
      <c r="N110" s="147"/>
      <c r="O110" s="148"/>
      <c r="P110" s="149" t="e">
        <f t="shared" si="10"/>
        <v>#DIV/0!</v>
      </c>
    </row>
    <row r="111" spans="1:16" ht="15.75">
      <c r="A111" s="139">
        <f t="shared" si="11"/>
        <v>109</v>
      </c>
      <c r="B111" s="141" t="s">
        <v>81</v>
      </c>
      <c r="C111" s="142" t="s">
        <v>32</v>
      </c>
      <c r="D111" s="152"/>
      <c r="E111" s="154"/>
      <c r="F111" s="154"/>
      <c r="G111" s="154"/>
      <c r="H111" s="154"/>
      <c r="I111" s="154"/>
      <c r="J111" s="154"/>
      <c r="K111" s="155"/>
      <c r="L111" s="155"/>
      <c r="M111" s="146">
        <f t="shared" si="9"/>
        <v>0</v>
      </c>
      <c r="N111" s="147"/>
      <c r="O111" s="148"/>
      <c r="P111" s="149" t="e">
        <f t="shared" si="10"/>
        <v>#DIV/0!</v>
      </c>
    </row>
    <row r="112" spans="1:16" ht="15.75">
      <c r="A112" s="139">
        <f t="shared" si="11"/>
        <v>110</v>
      </c>
      <c r="B112" s="159" t="s">
        <v>79</v>
      </c>
      <c r="C112" s="160" t="s">
        <v>32</v>
      </c>
      <c r="D112" s="152"/>
      <c r="E112" s="154"/>
      <c r="F112" s="154"/>
      <c r="G112" s="154"/>
      <c r="H112" s="154"/>
      <c r="I112" s="154"/>
      <c r="J112" s="154"/>
      <c r="K112" s="155"/>
      <c r="L112" s="155"/>
      <c r="M112" s="146">
        <f t="shared" si="9"/>
        <v>0</v>
      </c>
      <c r="N112" s="147"/>
      <c r="O112" s="148"/>
      <c r="P112" s="149" t="e">
        <f t="shared" si="10"/>
        <v>#DIV/0!</v>
      </c>
    </row>
    <row r="113" spans="1:16" ht="15.75">
      <c r="A113" s="139">
        <f t="shared" si="11"/>
        <v>111</v>
      </c>
      <c r="B113" s="141" t="s">
        <v>235</v>
      </c>
      <c r="C113" s="167" t="s">
        <v>32</v>
      </c>
      <c r="D113" s="152">
        <f>List2!D140</f>
        <v>222</v>
      </c>
      <c r="E113" s="154">
        <f>List2!F140</f>
        <v>236</v>
      </c>
      <c r="F113" s="154"/>
      <c r="G113" s="154"/>
      <c r="H113" s="154"/>
      <c r="I113" s="154"/>
      <c r="J113" s="154"/>
      <c r="K113" s="155"/>
      <c r="L113" s="155"/>
      <c r="M113" s="146">
        <f t="shared" si="9"/>
        <v>458</v>
      </c>
      <c r="N113" s="147">
        <v>2</v>
      </c>
      <c r="O113" s="148">
        <f>List2!W140</f>
        <v>15</v>
      </c>
      <c r="P113" s="149">
        <f t="shared" si="10"/>
        <v>229</v>
      </c>
    </row>
    <row r="114" spans="1:16" ht="15.75">
      <c r="A114" s="139">
        <f t="shared" si="11"/>
        <v>112</v>
      </c>
      <c r="B114" s="141" t="s">
        <v>80</v>
      </c>
      <c r="C114" s="167" t="s">
        <v>32</v>
      </c>
      <c r="D114" s="152">
        <f>List2!D139</f>
        <v>173</v>
      </c>
      <c r="E114" s="154">
        <f>List2!F139</f>
        <v>201</v>
      </c>
      <c r="F114" s="154"/>
      <c r="G114" s="154"/>
      <c r="H114" s="154"/>
      <c r="I114" s="154"/>
      <c r="J114" s="154"/>
      <c r="K114" s="155"/>
      <c r="L114" s="155"/>
      <c r="M114" s="146">
        <f t="shared" si="9"/>
        <v>374</v>
      </c>
      <c r="N114" s="147">
        <v>2</v>
      </c>
      <c r="O114" s="148">
        <f>List2!W139</f>
        <v>29</v>
      </c>
      <c r="P114" s="149">
        <f t="shared" si="10"/>
        <v>187</v>
      </c>
    </row>
    <row r="115" spans="1:16" ht="15.75">
      <c r="A115" s="195">
        <f t="shared" si="11"/>
        <v>113</v>
      </c>
      <c r="B115" s="141" t="s">
        <v>234</v>
      </c>
      <c r="C115" s="167" t="s">
        <v>32</v>
      </c>
      <c r="D115" s="152">
        <f>List2!D137</f>
        <v>164</v>
      </c>
      <c r="E115" s="154"/>
      <c r="F115" s="154"/>
      <c r="G115" s="154"/>
      <c r="H115" s="154"/>
      <c r="I115" s="154"/>
      <c r="J115" s="154"/>
      <c r="K115" s="155"/>
      <c r="L115" s="155"/>
      <c r="M115" s="146">
        <f t="shared" si="9"/>
        <v>164</v>
      </c>
      <c r="N115" s="147">
        <v>1</v>
      </c>
      <c r="O115" s="148">
        <f>List2!W137</f>
        <v>17</v>
      </c>
      <c r="P115" s="149">
        <f t="shared" si="10"/>
        <v>164</v>
      </c>
    </row>
    <row r="116" spans="1:16" ht="15.75">
      <c r="A116" s="195">
        <f t="shared" si="11"/>
        <v>114</v>
      </c>
      <c r="B116" s="141" t="s">
        <v>148</v>
      </c>
      <c r="C116" s="167" t="s">
        <v>32</v>
      </c>
      <c r="D116" s="152">
        <f>List2!D138</f>
        <v>159</v>
      </c>
      <c r="E116" s="154">
        <f>List2!F138</f>
        <v>136</v>
      </c>
      <c r="F116" s="154"/>
      <c r="G116" s="154"/>
      <c r="H116" s="154"/>
      <c r="I116" s="154"/>
      <c r="J116" s="154"/>
      <c r="K116" s="155"/>
      <c r="L116" s="155"/>
      <c r="M116" s="146">
        <f t="shared" si="9"/>
        <v>295</v>
      </c>
      <c r="N116" s="147">
        <v>2</v>
      </c>
      <c r="O116" s="148">
        <f>List2!W138</f>
        <v>37</v>
      </c>
      <c r="P116" s="149">
        <f t="shared" si="10"/>
        <v>147.5</v>
      </c>
    </row>
    <row r="117" spans="1:16" ht="15.75">
      <c r="A117" s="195">
        <f t="shared" si="11"/>
        <v>115</v>
      </c>
      <c r="B117" s="141" t="s">
        <v>75</v>
      </c>
      <c r="C117" s="167" t="s">
        <v>42</v>
      </c>
      <c r="D117" s="152"/>
      <c r="E117" s="154"/>
      <c r="F117" s="154"/>
      <c r="G117" s="154"/>
      <c r="H117" s="154"/>
      <c r="I117" s="154"/>
      <c r="J117" s="154"/>
      <c r="K117" s="155"/>
      <c r="L117" s="155"/>
      <c r="M117" s="146">
        <f t="shared" si="9"/>
        <v>0</v>
      </c>
      <c r="N117" s="147"/>
      <c r="O117" s="148"/>
      <c r="P117" s="149" t="e">
        <f t="shared" si="10"/>
        <v>#DIV/0!</v>
      </c>
    </row>
    <row r="118" spans="1:16" ht="15.75">
      <c r="A118" s="195">
        <f t="shared" si="11"/>
        <v>116</v>
      </c>
      <c r="B118" s="141" t="s">
        <v>77</v>
      </c>
      <c r="C118" s="167" t="s">
        <v>42</v>
      </c>
      <c r="D118" s="152">
        <f>List2!D188</f>
        <v>235</v>
      </c>
      <c r="E118" s="154">
        <f>List2!F188</f>
        <v>253</v>
      </c>
      <c r="F118" s="154">
        <f>List2!H188</f>
        <v>248</v>
      </c>
      <c r="G118" s="154"/>
      <c r="H118" s="154"/>
      <c r="I118" s="154"/>
      <c r="J118" s="154"/>
      <c r="K118" s="155"/>
      <c r="L118" s="155"/>
      <c r="M118" s="146">
        <f t="shared" si="9"/>
        <v>736</v>
      </c>
      <c r="N118" s="147">
        <v>3</v>
      </c>
      <c r="O118" s="148">
        <f>List2!W188</f>
        <v>14</v>
      </c>
      <c r="P118" s="149">
        <f t="shared" si="10"/>
        <v>245.33333333333334</v>
      </c>
    </row>
    <row r="119" spans="1:16" ht="15.75">
      <c r="A119" s="195">
        <f t="shared" si="11"/>
        <v>117</v>
      </c>
      <c r="B119" s="141" t="s">
        <v>76</v>
      </c>
      <c r="C119" s="167" t="s">
        <v>42</v>
      </c>
      <c r="D119" s="152">
        <f>List2!D187</f>
        <v>231</v>
      </c>
      <c r="E119" s="154">
        <f>List2!F187</f>
        <v>238</v>
      </c>
      <c r="F119" s="154">
        <f>List2!H187</f>
        <v>239</v>
      </c>
      <c r="G119" s="154"/>
      <c r="H119" s="154"/>
      <c r="I119" s="154"/>
      <c r="J119" s="154"/>
      <c r="K119" s="155"/>
      <c r="L119" s="155"/>
      <c r="M119" s="146">
        <f t="shared" si="9"/>
        <v>708</v>
      </c>
      <c r="N119" s="147">
        <v>1</v>
      </c>
      <c r="O119" s="148">
        <f>List2!W187</f>
        <v>25</v>
      </c>
      <c r="P119" s="149">
        <f t="shared" si="10"/>
        <v>708</v>
      </c>
    </row>
    <row r="120" spans="1:16" ht="15.75">
      <c r="A120" s="195">
        <f t="shared" si="11"/>
        <v>118</v>
      </c>
      <c r="B120" s="141" t="s">
        <v>110</v>
      </c>
      <c r="C120" s="167" t="s">
        <v>42</v>
      </c>
      <c r="D120" s="152">
        <f>List2!D185</f>
        <v>223</v>
      </c>
      <c r="E120" s="154">
        <f>List2!F185</f>
        <v>247</v>
      </c>
      <c r="F120" s="154">
        <f>List2!H185</f>
        <v>225</v>
      </c>
      <c r="G120" s="154"/>
      <c r="H120" s="154"/>
      <c r="I120" s="154"/>
      <c r="J120" s="154"/>
      <c r="K120" s="155"/>
      <c r="L120" s="155"/>
      <c r="M120" s="146">
        <f t="shared" si="9"/>
        <v>695</v>
      </c>
      <c r="N120" s="147">
        <v>1</v>
      </c>
      <c r="O120" s="148">
        <f>List2!W185</f>
        <v>18</v>
      </c>
      <c r="P120" s="149">
        <f t="shared" si="10"/>
        <v>695</v>
      </c>
    </row>
    <row r="121" spans="1:16" ht="15.75">
      <c r="A121" s="195">
        <f t="shared" si="11"/>
        <v>119</v>
      </c>
      <c r="B121" s="141" t="s">
        <v>74</v>
      </c>
      <c r="C121" s="167" t="s">
        <v>42</v>
      </c>
      <c r="D121" s="152">
        <f>List2!D186</f>
        <v>215</v>
      </c>
      <c r="E121" s="154">
        <f>List2!F186</f>
        <v>225</v>
      </c>
      <c r="F121" s="154">
        <f>List2!H186</f>
        <v>263</v>
      </c>
      <c r="G121" s="154"/>
      <c r="H121" s="154"/>
      <c r="I121" s="154"/>
      <c r="J121" s="154"/>
      <c r="K121" s="155"/>
      <c r="L121" s="155"/>
      <c r="M121" s="146">
        <f t="shared" si="9"/>
        <v>703</v>
      </c>
      <c r="N121" s="147">
        <v>1</v>
      </c>
      <c r="O121" s="148">
        <f>List2!W186</f>
        <v>28</v>
      </c>
      <c r="P121" s="149">
        <f t="shared" si="10"/>
        <v>703</v>
      </c>
    </row>
    <row r="122" spans="1:16" ht="15.75">
      <c r="A122" s="196">
        <f t="shared" si="11"/>
        <v>120</v>
      </c>
      <c r="B122" s="254" t="s">
        <v>124</v>
      </c>
      <c r="C122" s="258" t="s">
        <v>37</v>
      </c>
      <c r="D122" s="222">
        <f>List2!D224</f>
        <v>263</v>
      </c>
      <c r="E122" s="172">
        <f>List2!F224</f>
        <v>259</v>
      </c>
      <c r="F122" s="172"/>
      <c r="G122" s="172"/>
      <c r="H122" s="172"/>
      <c r="I122" s="172"/>
      <c r="J122" s="172"/>
      <c r="K122" s="173"/>
      <c r="L122" s="173"/>
      <c r="M122" s="174">
        <f t="shared" si="9"/>
        <v>522</v>
      </c>
      <c r="N122" s="175">
        <v>2</v>
      </c>
      <c r="O122" s="176">
        <f>List2!W224</f>
        <v>11</v>
      </c>
      <c r="P122" s="171">
        <f t="shared" si="10"/>
        <v>261</v>
      </c>
    </row>
    <row r="123" spans="1:16" ht="15.75">
      <c r="A123" s="195">
        <f t="shared" si="11"/>
        <v>121</v>
      </c>
      <c r="B123" s="256" t="s">
        <v>121</v>
      </c>
      <c r="C123" s="260" t="s">
        <v>37</v>
      </c>
      <c r="D123" s="229">
        <f>List2!D223</f>
        <v>256</v>
      </c>
      <c r="E123" s="177"/>
      <c r="F123" s="177"/>
      <c r="G123" s="177"/>
      <c r="H123" s="177"/>
      <c r="I123" s="177"/>
      <c r="J123" s="177"/>
      <c r="K123" s="179"/>
      <c r="L123" s="179"/>
      <c r="M123" s="174">
        <f t="shared" si="9"/>
        <v>256</v>
      </c>
      <c r="N123" s="181">
        <v>1</v>
      </c>
      <c r="O123" s="182">
        <f>List2!W223</f>
        <v>6</v>
      </c>
      <c r="P123" s="183">
        <f t="shared" si="10"/>
        <v>256</v>
      </c>
    </row>
    <row r="124" spans="1:16" ht="15.75">
      <c r="A124" s="197">
        <v>122</v>
      </c>
      <c r="B124" s="344" t="s">
        <v>123</v>
      </c>
      <c r="C124" s="345" t="s">
        <v>37</v>
      </c>
      <c r="D124" s="263">
        <f>List2!D222</f>
        <v>243</v>
      </c>
      <c r="E124" s="185">
        <f>List2!F222</f>
        <v>245</v>
      </c>
      <c r="F124" s="185"/>
      <c r="G124" s="187"/>
      <c r="H124" s="185"/>
      <c r="I124" s="185"/>
      <c r="J124" s="185"/>
      <c r="K124" s="187"/>
      <c r="L124" s="187"/>
      <c r="M124" s="174">
        <f t="shared" si="9"/>
        <v>488</v>
      </c>
      <c r="N124" s="189">
        <v>2</v>
      </c>
      <c r="O124" s="190">
        <f>List2!W222</f>
        <v>18</v>
      </c>
      <c r="P124" s="191">
        <f t="shared" si="10"/>
        <v>244</v>
      </c>
    </row>
    <row r="125" spans="1:16" ht="15.75">
      <c r="A125" s="197">
        <v>123</v>
      </c>
      <c r="B125" s="150" t="s">
        <v>259</v>
      </c>
      <c r="C125" s="151" t="s">
        <v>37</v>
      </c>
      <c r="D125" s="152">
        <f>List2!D221</f>
        <v>244</v>
      </c>
      <c r="E125" s="154">
        <f>List2!F221</f>
        <v>234</v>
      </c>
      <c r="F125" s="154"/>
      <c r="G125" s="155"/>
      <c r="H125" s="154"/>
      <c r="I125" s="154"/>
      <c r="J125" s="154"/>
      <c r="K125" s="155"/>
      <c r="L125" s="155"/>
      <c r="M125" s="174">
        <f t="shared" si="9"/>
        <v>478</v>
      </c>
      <c r="N125" s="147">
        <v>2</v>
      </c>
      <c r="O125" s="148">
        <f>List2!W221</f>
        <v>15</v>
      </c>
      <c r="P125" s="149">
        <f t="shared" si="10"/>
        <v>239</v>
      </c>
    </row>
    <row r="126" spans="1:16" ht="15.75">
      <c r="A126" s="199">
        <v>124</v>
      </c>
      <c r="B126" s="226" t="s">
        <v>174</v>
      </c>
      <c r="C126" s="346" t="s">
        <v>37</v>
      </c>
      <c r="D126" s="200"/>
      <c r="E126" s="202">
        <f>List2!F225</f>
        <v>190</v>
      </c>
      <c r="F126" s="202"/>
      <c r="G126" s="204"/>
      <c r="H126" s="202"/>
      <c r="I126" s="202"/>
      <c r="J126" s="202"/>
      <c r="K126" s="204"/>
      <c r="L126" s="204"/>
      <c r="M126" s="174">
        <f t="shared" si="9"/>
        <v>190</v>
      </c>
      <c r="N126" s="206">
        <v>1</v>
      </c>
      <c r="O126" s="207">
        <f>List2!W225</f>
        <v>17</v>
      </c>
      <c r="P126" s="208">
        <f t="shared" si="10"/>
        <v>190</v>
      </c>
    </row>
    <row r="127" spans="1:16" ht="15.75">
      <c r="A127" s="196">
        <v>125</v>
      </c>
      <c r="B127" s="249"/>
      <c r="C127" s="250"/>
      <c r="D127" s="251"/>
      <c r="E127" s="230"/>
      <c r="F127" s="230"/>
      <c r="G127" s="233"/>
      <c r="H127" s="230"/>
      <c r="I127" s="230"/>
      <c r="J127" s="230"/>
      <c r="K127" s="233"/>
      <c r="L127" s="233"/>
      <c r="M127" s="174">
        <f t="shared" si="9"/>
        <v>0</v>
      </c>
      <c r="N127" s="235"/>
      <c r="O127" s="236"/>
      <c r="P127" s="237" t="e">
        <f t="shared" si="10"/>
        <v>#DIV/0!</v>
      </c>
    </row>
    <row r="128" spans="1:16" ht="15.75">
      <c r="A128" s="197"/>
      <c r="B128" s="159"/>
      <c r="C128" s="160"/>
      <c r="D128" s="152"/>
      <c r="E128" s="153"/>
      <c r="F128" s="154"/>
      <c r="G128" s="157"/>
      <c r="H128" s="154"/>
      <c r="I128" s="153"/>
      <c r="J128" s="154"/>
      <c r="K128" s="155"/>
      <c r="L128" s="155"/>
      <c r="M128" s="146"/>
      <c r="N128" s="147"/>
      <c r="O128" s="148"/>
      <c r="P128" s="149"/>
    </row>
    <row r="129" spans="1:16" ht="15.75">
      <c r="A129" s="197"/>
      <c r="B129" s="159"/>
      <c r="C129" s="160"/>
      <c r="D129" s="152"/>
      <c r="E129" s="153"/>
      <c r="F129" s="154"/>
      <c r="G129" s="157"/>
      <c r="H129" s="154"/>
      <c r="I129" s="153"/>
      <c r="J129" s="154"/>
      <c r="K129" s="155"/>
      <c r="L129" s="155"/>
      <c r="M129" s="146"/>
      <c r="N129" s="147"/>
      <c r="O129" s="148"/>
      <c r="P129" s="149"/>
    </row>
    <row r="130" spans="1:16" ht="16.5" thickBot="1">
      <c r="A130" s="209"/>
      <c r="B130" s="238"/>
      <c r="C130" s="239"/>
      <c r="D130" s="240"/>
      <c r="E130" s="241"/>
      <c r="F130" s="242"/>
      <c r="G130" s="243"/>
      <c r="H130" s="242"/>
      <c r="I130" s="241"/>
      <c r="J130" s="242"/>
      <c r="K130" s="244"/>
      <c r="L130" s="244"/>
      <c r="M130" s="245"/>
      <c r="N130" s="246"/>
      <c r="O130" s="247"/>
      <c r="P130" s="248"/>
    </row>
    <row r="131" spans="1:16" ht="13.5" thickTop="1"/>
  </sheetData>
  <sheetProtection selectLockedCells="1" selectUnlockedCells="1"/>
  <sortState ref="B3:P127">
    <sortCondition ref="C3:C127"/>
  </sortState>
  <mergeCells count="1">
    <mergeCell ref="C1:G1"/>
  </mergeCells>
  <printOptions horizontalCentered="1" verticalCentered="1"/>
  <pageMargins left="0.23622047244094491" right="0.23622047244094491" top="0" bottom="0.78740157480314965" header="0" footer="0"/>
  <pageSetup paperSize="9" firstPageNumber="0" orientation="landscape" r:id="rId1"/>
  <headerFooter alignWithMargins="0">
    <oddHeader>&amp;L&amp;"Arial"&amp;8&amp;K000000INTERNAL&amp;1#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7"/>
  <dimension ref="A1:Q117"/>
  <sheetViews>
    <sheetView workbookViewId="0">
      <pane ySplit="2" topLeftCell="A3" activePane="bottomLeft" state="frozen"/>
      <selection activeCell="I10" sqref="I10:J10"/>
      <selection pane="bottomLeft" activeCell="D3" sqref="D3"/>
    </sheetView>
  </sheetViews>
  <sheetFormatPr defaultRowHeight="12.75"/>
  <cols>
    <col min="1" max="1" width="5.140625" style="8" bestFit="1" customWidth="1"/>
    <col min="2" max="2" width="27.28515625" style="3" bestFit="1" customWidth="1"/>
    <col min="3" max="3" width="17.5703125" style="82" bestFit="1" customWidth="1"/>
    <col min="4" max="4" width="6.140625" style="3" customWidth="1"/>
    <col min="5" max="12" width="6.28515625" style="3" customWidth="1"/>
    <col min="13" max="13" width="9.5703125" style="3" bestFit="1" customWidth="1"/>
    <col min="14" max="14" width="7" style="3" customWidth="1"/>
    <col min="15" max="15" width="7.5703125" style="3" customWidth="1"/>
    <col min="16" max="16" width="13.28515625" style="3" customWidth="1"/>
    <col min="17" max="17" width="5.5703125" style="8" customWidth="1"/>
    <col min="18" max="255" width="9.140625" style="3"/>
    <col min="256" max="256" width="4.5703125" style="3" customWidth="1"/>
    <col min="257" max="257" width="26.140625" style="3" customWidth="1"/>
    <col min="258" max="258" width="20" style="3" customWidth="1"/>
    <col min="259" max="259" width="6.140625" style="3" customWidth="1"/>
    <col min="260" max="268" width="6.28515625" style="3" customWidth="1"/>
    <col min="269" max="269" width="9.5703125" style="3" bestFit="1" customWidth="1"/>
    <col min="270" max="270" width="7" style="3" customWidth="1"/>
    <col min="271" max="271" width="7.5703125" style="3" customWidth="1"/>
    <col min="272" max="272" width="10.140625" style="3" bestFit="1" customWidth="1"/>
    <col min="273" max="273" width="5.5703125" style="3" customWidth="1"/>
    <col min="274" max="511" width="9.140625" style="3"/>
    <col min="512" max="512" width="4.5703125" style="3" customWidth="1"/>
    <col min="513" max="513" width="26.140625" style="3" customWidth="1"/>
    <col min="514" max="514" width="20" style="3" customWidth="1"/>
    <col min="515" max="515" width="6.140625" style="3" customWidth="1"/>
    <col min="516" max="524" width="6.28515625" style="3" customWidth="1"/>
    <col min="525" max="525" width="9.5703125" style="3" bestFit="1" customWidth="1"/>
    <col min="526" max="526" width="7" style="3" customWidth="1"/>
    <col min="527" max="527" width="7.5703125" style="3" customWidth="1"/>
    <col min="528" max="528" width="10.140625" style="3" bestFit="1" customWidth="1"/>
    <col min="529" max="529" width="5.5703125" style="3" customWidth="1"/>
    <col min="530" max="767" width="9.140625" style="3"/>
    <col min="768" max="768" width="4.5703125" style="3" customWidth="1"/>
    <col min="769" max="769" width="26.140625" style="3" customWidth="1"/>
    <col min="770" max="770" width="20" style="3" customWidth="1"/>
    <col min="771" max="771" width="6.140625" style="3" customWidth="1"/>
    <col min="772" max="780" width="6.28515625" style="3" customWidth="1"/>
    <col min="781" max="781" width="9.5703125" style="3" bestFit="1" customWidth="1"/>
    <col min="782" max="782" width="7" style="3" customWidth="1"/>
    <col min="783" max="783" width="7.5703125" style="3" customWidth="1"/>
    <col min="784" max="784" width="10.140625" style="3" bestFit="1" customWidth="1"/>
    <col min="785" max="785" width="5.5703125" style="3" customWidth="1"/>
    <col min="786" max="1023" width="9.140625" style="3"/>
    <col min="1024" max="1024" width="4.5703125" style="3" customWidth="1"/>
    <col min="1025" max="1025" width="26.140625" style="3" customWidth="1"/>
    <col min="1026" max="1026" width="20" style="3" customWidth="1"/>
    <col min="1027" max="1027" width="6.140625" style="3" customWidth="1"/>
    <col min="1028" max="1036" width="6.28515625" style="3" customWidth="1"/>
    <col min="1037" max="1037" width="9.5703125" style="3" bestFit="1" customWidth="1"/>
    <col min="1038" max="1038" width="7" style="3" customWidth="1"/>
    <col min="1039" max="1039" width="7.5703125" style="3" customWidth="1"/>
    <col min="1040" max="1040" width="10.140625" style="3" bestFit="1" customWidth="1"/>
    <col min="1041" max="1041" width="5.5703125" style="3" customWidth="1"/>
    <col min="1042" max="1279" width="9.140625" style="3"/>
    <col min="1280" max="1280" width="4.5703125" style="3" customWidth="1"/>
    <col min="1281" max="1281" width="26.140625" style="3" customWidth="1"/>
    <col min="1282" max="1282" width="20" style="3" customWidth="1"/>
    <col min="1283" max="1283" width="6.140625" style="3" customWidth="1"/>
    <col min="1284" max="1292" width="6.28515625" style="3" customWidth="1"/>
    <col min="1293" max="1293" width="9.5703125" style="3" bestFit="1" customWidth="1"/>
    <col min="1294" max="1294" width="7" style="3" customWidth="1"/>
    <col min="1295" max="1295" width="7.5703125" style="3" customWidth="1"/>
    <col min="1296" max="1296" width="10.140625" style="3" bestFit="1" customWidth="1"/>
    <col min="1297" max="1297" width="5.5703125" style="3" customWidth="1"/>
    <col min="1298" max="1535" width="9.140625" style="3"/>
    <col min="1536" max="1536" width="4.5703125" style="3" customWidth="1"/>
    <col min="1537" max="1537" width="26.140625" style="3" customWidth="1"/>
    <col min="1538" max="1538" width="20" style="3" customWidth="1"/>
    <col min="1539" max="1539" width="6.140625" style="3" customWidth="1"/>
    <col min="1540" max="1548" width="6.28515625" style="3" customWidth="1"/>
    <col min="1549" max="1549" width="9.5703125" style="3" bestFit="1" customWidth="1"/>
    <col min="1550" max="1550" width="7" style="3" customWidth="1"/>
    <col min="1551" max="1551" width="7.5703125" style="3" customWidth="1"/>
    <col min="1552" max="1552" width="10.140625" style="3" bestFit="1" customWidth="1"/>
    <col min="1553" max="1553" width="5.5703125" style="3" customWidth="1"/>
    <col min="1554" max="1791" width="9.140625" style="3"/>
    <col min="1792" max="1792" width="4.5703125" style="3" customWidth="1"/>
    <col min="1793" max="1793" width="26.140625" style="3" customWidth="1"/>
    <col min="1794" max="1794" width="20" style="3" customWidth="1"/>
    <col min="1795" max="1795" width="6.140625" style="3" customWidth="1"/>
    <col min="1796" max="1804" width="6.28515625" style="3" customWidth="1"/>
    <col min="1805" max="1805" width="9.5703125" style="3" bestFit="1" customWidth="1"/>
    <col min="1806" max="1806" width="7" style="3" customWidth="1"/>
    <col min="1807" max="1807" width="7.5703125" style="3" customWidth="1"/>
    <col min="1808" max="1808" width="10.140625" style="3" bestFit="1" customWidth="1"/>
    <col min="1809" max="1809" width="5.5703125" style="3" customWidth="1"/>
    <col min="1810" max="2047" width="9.140625" style="3"/>
    <col min="2048" max="2048" width="4.5703125" style="3" customWidth="1"/>
    <col min="2049" max="2049" width="26.140625" style="3" customWidth="1"/>
    <col min="2050" max="2050" width="20" style="3" customWidth="1"/>
    <col min="2051" max="2051" width="6.140625" style="3" customWidth="1"/>
    <col min="2052" max="2060" width="6.28515625" style="3" customWidth="1"/>
    <col min="2061" max="2061" width="9.5703125" style="3" bestFit="1" customWidth="1"/>
    <col min="2062" max="2062" width="7" style="3" customWidth="1"/>
    <col min="2063" max="2063" width="7.5703125" style="3" customWidth="1"/>
    <col min="2064" max="2064" width="10.140625" style="3" bestFit="1" customWidth="1"/>
    <col min="2065" max="2065" width="5.5703125" style="3" customWidth="1"/>
    <col min="2066" max="2303" width="9.140625" style="3"/>
    <col min="2304" max="2304" width="4.5703125" style="3" customWidth="1"/>
    <col min="2305" max="2305" width="26.140625" style="3" customWidth="1"/>
    <col min="2306" max="2306" width="20" style="3" customWidth="1"/>
    <col min="2307" max="2307" width="6.140625" style="3" customWidth="1"/>
    <col min="2308" max="2316" width="6.28515625" style="3" customWidth="1"/>
    <col min="2317" max="2317" width="9.5703125" style="3" bestFit="1" customWidth="1"/>
    <col min="2318" max="2318" width="7" style="3" customWidth="1"/>
    <col min="2319" max="2319" width="7.5703125" style="3" customWidth="1"/>
    <col min="2320" max="2320" width="10.140625" style="3" bestFit="1" customWidth="1"/>
    <col min="2321" max="2321" width="5.5703125" style="3" customWidth="1"/>
    <col min="2322" max="2559" width="9.140625" style="3"/>
    <col min="2560" max="2560" width="4.5703125" style="3" customWidth="1"/>
    <col min="2561" max="2561" width="26.140625" style="3" customWidth="1"/>
    <col min="2562" max="2562" width="20" style="3" customWidth="1"/>
    <col min="2563" max="2563" width="6.140625" style="3" customWidth="1"/>
    <col min="2564" max="2572" width="6.28515625" style="3" customWidth="1"/>
    <col min="2573" max="2573" width="9.5703125" style="3" bestFit="1" customWidth="1"/>
    <col min="2574" max="2574" width="7" style="3" customWidth="1"/>
    <col min="2575" max="2575" width="7.5703125" style="3" customWidth="1"/>
    <col min="2576" max="2576" width="10.140625" style="3" bestFit="1" customWidth="1"/>
    <col min="2577" max="2577" width="5.5703125" style="3" customWidth="1"/>
    <col min="2578" max="2815" width="9.140625" style="3"/>
    <col min="2816" max="2816" width="4.5703125" style="3" customWidth="1"/>
    <col min="2817" max="2817" width="26.140625" style="3" customWidth="1"/>
    <col min="2818" max="2818" width="20" style="3" customWidth="1"/>
    <col min="2819" max="2819" width="6.140625" style="3" customWidth="1"/>
    <col min="2820" max="2828" width="6.28515625" style="3" customWidth="1"/>
    <col min="2829" max="2829" width="9.5703125" style="3" bestFit="1" customWidth="1"/>
    <col min="2830" max="2830" width="7" style="3" customWidth="1"/>
    <col min="2831" max="2831" width="7.5703125" style="3" customWidth="1"/>
    <col min="2832" max="2832" width="10.140625" style="3" bestFit="1" customWidth="1"/>
    <col min="2833" max="2833" width="5.5703125" style="3" customWidth="1"/>
    <col min="2834" max="3071" width="9.140625" style="3"/>
    <col min="3072" max="3072" width="4.5703125" style="3" customWidth="1"/>
    <col min="3073" max="3073" width="26.140625" style="3" customWidth="1"/>
    <col min="3074" max="3074" width="20" style="3" customWidth="1"/>
    <col min="3075" max="3075" width="6.140625" style="3" customWidth="1"/>
    <col min="3076" max="3084" width="6.28515625" style="3" customWidth="1"/>
    <col min="3085" max="3085" width="9.5703125" style="3" bestFit="1" customWidth="1"/>
    <col min="3086" max="3086" width="7" style="3" customWidth="1"/>
    <col min="3087" max="3087" width="7.5703125" style="3" customWidth="1"/>
    <col min="3088" max="3088" width="10.140625" style="3" bestFit="1" customWidth="1"/>
    <col min="3089" max="3089" width="5.5703125" style="3" customWidth="1"/>
    <col min="3090" max="3327" width="9.140625" style="3"/>
    <col min="3328" max="3328" width="4.5703125" style="3" customWidth="1"/>
    <col min="3329" max="3329" width="26.140625" style="3" customWidth="1"/>
    <col min="3330" max="3330" width="20" style="3" customWidth="1"/>
    <col min="3331" max="3331" width="6.140625" style="3" customWidth="1"/>
    <col min="3332" max="3340" width="6.28515625" style="3" customWidth="1"/>
    <col min="3341" max="3341" width="9.5703125" style="3" bestFit="1" customWidth="1"/>
    <col min="3342" max="3342" width="7" style="3" customWidth="1"/>
    <col min="3343" max="3343" width="7.5703125" style="3" customWidth="1"/>
    <col min="3344" max="3344" width="10.140625" style="3" bestFit="1" customWidth="1"/>
    <col min="3345" max="3345" width="5.5703125" style="3" customWidth="1"/>
    <col min="3346" max="3583" width="9.140625" style="3"/>
    <col min="3584" max="3584" width="4.5703125" style="3" customWidth="1"/>
    <col min="3585" max="3585" width="26.140625" style="3" customWidth="1"/>
    <col min="3586" max="3586" width="20" style="3" customWidth="1"/>
    <col min="3587" max="3587" width="6.140625" style="3" customWidth="1"/>
    <col min="3588" max="3596" width="6.28515625" style="3" customWidth="1"/>
    <col min="3597" max="3597" width="9.5703125" style="3" bestFit="1" customWidth="1"/>
    <col min="3598" max="3598" width="7" style="3" customWidth="1"/>
    <col min="3599" max="3599" width="7.5703125" style="3" customWidth="1"/>
    <col min="3600" max="3600" width="10.140625" style="3" bestFit="1" customWidth="1"/>
    <col min="3601" max="3601" width="5.5703125" style="3" customWidth="1"/>
    <col min="3602" max="3839" width="9.140625" style="3"/>
    <col min="3840" max="3840" width="4.5703125" style="3" customWidth="1"/>
    <col min="3841" max="3841" width="26.140625" style="3" customWidth="1"/>
    <col min="3842" max="3842" width="20" style="3" customWidth="1"/>
    <col min="3843" max="3843" width="6.140625" style="3" customWidth="1"/>
    <col min="3844" max="3852" width="6.28515625" style="3" customWidth="1"/>
    <col min="3853" max="3853" width="9.5703125" style="3" bestFit="1" customWidth="1"/>
    <col min="3854" max="3854" width="7" style="3" customWidth="1"/>
    <col min="3855" max="3855" width="7.5703125" style="3" customWidth="1"/>
    <col min="3856" max="3856" width="10.140625" style="3" bestFit="1" customWidth="1"/>
    <col min="3857" max="3857" width="5.5703125" style="3" customWidth="1"/>
    <col min="3858" max="4095" width="9.140625" style="3"/>
    <col min="4096" max="4096" width="4.5703125" style="3" customWidth="1"/>
    <col min="4097" max="4097" width="26.140625" style="3" customWidth="1"/>
    <col min="4098" max="4098" width="20" style="3" customWidth="1"/>
    <col min="4099" max="4099" width="6.140625" style="3" customWidth="1"/>
    <col min="4100" max="4108" width="6.28515625" style="3" customWidth="1"/>
    <col min="4109" max="4109" width="9.5703125" style="3" bestFit="1" customWidth="1"/>
    <col min="4110" max="4110" width="7" style="3" customWidth="1"/>
    <col min="4111" max="4111" width="7.5703125" style="3" customWidth="1"/>
    <col min="4112" max="4112" width="10.140625" style="3" bestFit="1" customWidth="1"/>
    <col min="4113" max="4113" width="5.5703125" style="3" customWidth="1"/>
    <col min="4114" max="4351" width="9.140625" style="3"/>
    <col min="4352" max="4352" width="4.5703125" style="3" customWidth="1"/>
    <col min="4353" max="4353" width="26.140625" style="3" customWidth="1"/>
    <col min="4354" max="4354" width="20" style="3" customWidth="1"/>
    <col min="4355" max="4355" width="6.140625" style="3" customWidth="1"/>
    <col min="4356" max="4364" width="6.28515625" style="3" customWidth="1"/>
    <col min="4365" max="4365" width="9.5703125" style="3" bestFit="1" customWidth="1"/>
    <col min="4366" max="4366" width="7" style="3" customWidth="1"/>
    <col min="4367" max="4367" width="7.5703125" style="3" customWidth="1"/>
    <col min="4368" max="4368" width="10.140625" style="3" bestFit="1" customWidth="1"/>
    <col min="4369" max="4369" width="5.5703125" style="3" customWidth="1"/>
    <col min="4370" max="4607" width="9.140625" style="3"/>
    <col min="4608" max="4608" width="4.5703125" style="3" customWidth="1"/>
    <col min="4609" max="4609" width="26.140625" style="3" customWidth="1"/>
    <col min="4610" max="4610" width="20" style="3" customWidth="1"/>
    <col min="4611" max="4611" width="6.140625" style="3" customWidth="1"/>
    <col min="4612" max="4620" width="6.28515625" style="3" customWidth="1"/>
    <col min="4621" max="4621" width="9.5703125" style="3" bestFit="1" customWidth="1"/>
    <col min="4622" max="4622" width="7" style="3" customWidth="1"/>
    <col min="4623" max="4623" width="7.5703125" style="3" customWidth="1"/>
    <col min="4624" max="4624" width="10.140625" style="3" bestFit="1" customWidth="1"/>
    <col min="4625" max="4625" width="5.5703125" style="3" customWidth="1"/>
    <col min="4626" max="4863" width="9.140625" style="3"/>
    <col min="4864" max="4864" width="4.5703125" style="3" customWidth="1"/>
    <col min="4865" max="4865" width="26.140625" style="3" customWidth="1"/>
    <col min="4866" max="4866" width="20" style="3" customWidth="1"/>
    <col min="4867" max="4867" width="6.140625" style="3" customWidth="1"/>
    <col min="4868" max="4876" width="6.28515625" style="3" customWidth="1"/>
    <col min="4877" max="4877" width="9.5703125" style="3" bestFit="1" customWidth="1"/>
    <col min="4878" max="4878" width="7" style="3" customWidth="1"/>
    <col min="4879" max="4879" width="7.5703125" style="3" customWidth="1"/>
    <col min="4880" max="4880" width="10.140625" style="3" bestFit="1" customWidth="1"/>
    <col min="4881" max="4881" width="5.5703125" style="3" customWidth="1"/>
    <col min="4882" max="5119" width="9.140625" style="3"/>
    <col min="5120" max="5120" width="4.5703125" style="3" customWidth="1"/>
    <col min="5121" max="5121" width="26.140625" style="3" customWidth="1"/>
    <col min="5122" max="5122" width="20" style="3" customWidth="1"/>
    <col min="5123" max="5123" width="6.140625" style="3" customWidth="1"/>
    <col min="5124" max="5132" width="6.28515625" style="3" customWidth="1"/>
    <col min="5133" max="5133" width="9.5703125" style="3" bestFit="1" customWidth="1"/>
    <col min="5134" max="5134" width="7" style="3" customWidth="1"/>
    <col min="5135" max="5135" width="7.5703125" style="3" customWidth="1"/>
    <col min="5136" max="5136" width="10.140625" style="3" bestFit="1" customWidth="1"/>
    <col min="5137" max="5137" width="5.5703125" style="3" customWidth="1"/>
    <col min="5138" max="5375" width="9.140625" style="3"/>
    <col min="5376" max="5376" width="4.5703125" style="3" customWidth="1"/>
    <col min="5377" max="5377" width="26.140625" style="3" customWidth="1"/>
    <col min="5378" max="5378" width="20" style="3" customWidth="1"/>
    <col min="5379" max="5379" width="6.140625" style="3" customWidth="1"/>
    <col min="5380" max="5388" width="6.28515625" style="3" customWidth="1"/>
    <col min="5389" max="5389" width="9.5703125" style="3" bestFit="1" customWidth="1"/>
    <col min="5390" max="5390" width="7" style="3" customWidth="1"/>
    <col min="5391" max="5391" width="7.5703125" style="3" customWidth="1"/>
    <col min="5392" max="5392" width="10.140625" style="3" bestFit="1" customWidth="1"/>
    <col min="5393" max="5393" width="5.5703125" style="3" customWidth="1"/>
    <col min="5394" max="5631" width="9.140625" style="3"/>
    <col min="5632" max="5632" width="4.5703125" style="3" customWidth="1"/>
    <col min="5633" max="5633" width="26.140625" style="3" customWidth="1"/>
    <col min="5634" max="5634" width="20" style="3" customWidth="1"/>
    <col min="5635" max="5635" width="6.140625" style="3" customWidth="1"/>
    <col min="5636" max="5644" width="6.28515625" style="3" customWidth="1"/>
    <col min="5645" max="5645" width="9.5703125" style="3" bestFit="1" customWidth="1"/>
    <col min="5646" max="5646" width="7" style="3" customWidth="1"/>
    <col min="5647" max="5647" width="7.5703125" style="3" customWidth="1"/>
    <col min="5648" max="5648" width="10.140625" style="3" bestFit="1" customWidth="1"/>
    <col min="5649" max="5649" width="5.5703125" style="3" customWidth="1"/>
    <col min="5650" max="5887" width="9.140625" style="3"/>
    <col min="5888" max="5888" width="4.5703125" style="3" customWidth="1"/>
    <col min="5889" max="5889" width="26.140625" style="3" customWidth="1"/>
    <col min="5890" max="5890" width="20" style="3" customWidth="1"/>
    <col min="5891" max="5891" width="6.140625" style="3" customWidth="1"/>
    <col min="5892" max="5900" width="6.28515625" style="3" customWidth="1"/>
    <col min="5901" max="5901" width="9.5703125" style="3" bestFit="1" customWidth="1"/>
    <col min="5902" max="5902" width="7" style="3" customWidth="1"/>
    <col min="5903" max="5903" width="7.5703125" style="3" customWidth="1"/>
    <col min="5904" max="5904" width="10.140625" style="3" bestFit="1" customWidth="1"/>
    <col min="5905" max="5905" width="5.5703125" style="3" customWidth="1"/>
    <col min="5906" max="6143" width="9.140625" style="3"/>
    <col min="6144" max="6144" width="4.5703125" style="3" customWidth="1"/>
    <col min="6145" max="6145" width="26.140625" style="3" customWidth="1"/>
    <col min="6146" max="6146" width="20" style="3" customWidth="1"/>
    <col min="6147" max="6147" width="6.140625" style="3" customWidth="1"/>
    <col min="6148" max="6156" width="6.28515625" style="3" customWidth="1"/>
    <col min="6157" max="6157" width="9.5703125" style="3" bestFit="1" customWidth="1"/>
    <col min="6158" max="6158" width="7" style="3" customWidth="1"/>
    <col min="6159" max="6159" width="7.5703125" style="3" customWidth="1"/>
    <col min="6160" max="6160" width="10.140625" style="3" bestFit="1" customWidth="1"/>
    <col min="6161" max="6161" width="5.5703125" style="3" customWidth="1"/>
    <col min="6162" max="6399" width="9.140625" style="3"/>
    <col min="6400" max="6400" width="4.5703125" style="3" customWidth="1"/>
    <col min="6401" max="6401" width="26.140625" style="3" customWidth="1"/>
    <col min="6402" max="6402" width="20" style="3" customWidth="1"/>
    <col min="6403" max="6403" width="6.140625" style="3" customWidth="1"/>
    <col min="6404" max="6412" width="6.28515625" style="3" customWidth="1"/>
    <col min="6413" max="6413" width="9.5703125" style="3" bestFit="1" customWidth="1"/>
    <col min="6414" max="6414" width="7" style="3" customWidth="1"/>
    <col min="6415" max="6415" width="7.5703125" style="3" customWidth="1"/>
    <col min="6416" max="6416" width="10.140625" style="3" bestFit="1" customWidth="1"/>
    <col min="6417" max="6417" width="5.5703125" style="3" customWidth="1"/>
    <col min="6418" max="6655" width="9.140625" style="3"/>
    <col min="6656" max="6656" width="4.5703125" style="3" customWidth="1"/>
    <col min="6657" max="6657" width="26.140625" style="3" customWidth="1"/>
    <col min="6658" max="6658" width="20" style="3" customWidth="1"/>
    <col min="6659" max="6659" width="6.140625" style="3" customWidth="1"/>
    <col min="6660" max="6668" width="6.28515625" style="3" customWidth="1"/>
    <col min="6669" max="6669" width="9.5703125" style="3" bestFit="1" customWidth="1"/>
    <col min="6670" max="6670" width="7" style="3" customWidth="1"/>
    <col min="6671" max="6671" width="7.5703125" style="3" customWidth="1"/>
    <col min="6672" max="6672" width="10.140625" style="3" bestFit="1" customWidth="1"/>
    <col min="6673" max="6673" width="5.5703125" style="3" customWidth="1"/>
    <col min="6674" max="6911" width="9.140625" style="3"/>
    <col min="6912" max="6912" width="4.5703125" style="3" customWidth="1"/>
    <col min="6913" max="6913" width="26.140625" style="3" customWidth="1"/>
    <col min="6914" max="6914" width="20" style="3" customWidth="1"/>
    <col min="6915" max="6915" width="6.140625" style="3" customWidth="1"/>
    <col min="6916" max="6924" width="6.28515625" style="3" customWidth="1"/>
    <col min="6925" max="6925" width="9.5703125" style="3" bestFit="1" customWidth="1"/>
    <col min="6926" max="6926" width="7" style="3" customWidth="1"/>
    <col min="6927" max="6927" width="7.5703125" style="3" customWidth="1"/>
    <col min="6928" max="6928" width="10.140625" style="3" bestFit="1" customWidth="1"/>
    <col min="6929" max="6929" width="5.5703125" style="3" customWidth="1"/>
    <col min="6930" max="7167" width="9.140625" style="3"/>
    <col min="7168" max="7168" width="4.5703125" style="3" customWidth="1"/>
    <col min="7169" max="7169" width="26.140625" style="3" customWidth="1"/>
    <col min="7170" max="7170" width="20" style="3" customWidth="1"/>
    <col min="7171" max="7171" width="6.140625" style="3" customWidth="1"/>
    <col min="7172" max="7180" width="6.28515625" style="3" customWidth="1"/>
    <col min="7181" max="7181" width="9.5703125" style="3" bestFit="1" customWidth="1"/>
    <col min="7182" max="7182" width="7" style="3" customWidth="1"/>
    <col min="7183" max="7183" width="7.5703125" style="3" customWidth="1"/>
    <col min="7184" max="7184" width="10.140625" style="3" bestFit="1" customWidth="1"/>
    <col min="7185" max="7185" width="5.5703125" style="3" customWidth="1"/>
    <col min="7186" max="7423" width="9.140625" style="3"/>
    <col min="7424" max="7424" width="4.5703125" style="3" customWidth="1"/>
    <col min="7425" max="7425" width="26.140625" style="3" customWidth="1"/>
    <col min="7426" max="7426" width="20" style="3" customWidth="1"/>
    <col min="7427" max="7427" width="6.140625" style="3" customWidth="1"/>
    <col min="7428" max="7436" width="6.28515625" style="3" customWidth="1"/>
    <col min="7437" max="7437" width="9.5703125" style="3" bestFit="1" customWidth="1"/>
    <col min="7438" max="7438" width="7" style="3" customWidth="1"/>
    <col min="7439" max="7439" width="7.5703125" style="3" customWidth="1"/>
    <col min="7440" max="7440" width="10.140625" style="3" bestFit="1" customWidth="1"/>
    <col min="7441" max="7441" width="5.5703125" style="3" customWidth="1"/>
    <col min="7442" max="7679" width="9.140625" style="3"/>
    <col min="7680" max="7680" width="4.5703125" style="3" customWidth="1"/>
    <col min="7681" max="7681" width="26.140625" style="3" customWidth="1"/>
    <col min="7682" max="7682" width="20" style="3" customWidth="1"/>
    <col min="7683" max="7683" width="6.140625" style="3" customWidth="1"/>
    <col min="7684" max="7692" width="6.28515625" style="3" customWidth="1"/>
    <col min="7693" max="7693" width="9.5703125" style="3" bestFit="1" customWidth="1"/>
    <col min="7694" max="7694" width="7" style="3" customWidth="1"/>
    <col min="7695" max="7695" width="7.5703125" style="3" customWidth="1"/>
    <col min="7696" max="7696" width="10.140625" style="3" bestFit="1" customWidth="1"/>
    <col min="7697" max="7697" width="5.5703125" style="3" customWidth="1"/>
    <col min="7698" max="7935" width="9.140625" style="3"/>
    <col min="7936" max="7936" width="4.5703125" style="3" customWidth="1"/>
    <col min="7937" max="7937" width="26.140625" style="3" customWidth="1"/>
    <col min="7938" max="7938" width="20" style="3" customWidth="1"/>
    <col min="7939" max="7939" width="6.140625" style="3" customWidth="1"/>
    <col min="7940" max="7948" width="6.28515625" style="3" customWidth="1"/>
    <col min="7949" max="7949" width="9.5703125" style="3" bestFit="1" customWidth="1"/>
    <col min="7950" max="7950" width="7" style="3" customWidth="1"/>
    <col min="7951" max="7951" width="7.5703125" style="3" customWidth="1"/>
    <col min="7952" max="7952" width="10.140625" style="3" bestFit="1" customWidth="1"/>
    <col min="7953" max="7953" width="5.5703125" style="3" customWidth="1"/>
    <col min="7954" max="8191" width="9.140625" style="3"/>
    <col min="8192" max="8192" width="4.5703125" style="3" customWidth="1"/>
    <col min="8193" max="8193" width="26.140625" style="3" customWidth="1"/>
    <col min="8194" max="8194" width="20" style="3" customWidth="1"/>
    <col min="8195" max="8195" width="6.140625" style="3" customWidth="1"/>
    <col min="8196" max="8204" width="6.28515625" style="3" customWidth="1"/>
    <col min="8205" max="8205" width="9.5703125" style="3" bestFit="1" customWidth="1"/>
    <col min="8206" max="8206" width="7" style="3" customWidth="1"/>
    <col min="8207" max="8207" width="7.5703125" style="3" customWidth="1"/>
    <col min="8208" max="8208" width="10.140625" style="3" bestFit="1" customWidth="1"/>
    <col min="8209" max="8209" width="5.5703125" style="3" customWidth="1"/>
    <col min="8210" max="8447" width="9.140625" style="3"/>
    <col min="8448" max="8448" width="4.5703125" style="3" customWidth="1"/>
    <col min="8449" max="8449" width="26.140625" style="3" customWidth="1"/>
    <col min="8450" max="8450" width="20" style="3" customWidth="1"/>
    <col min="8451" max="8451" width="6.140625" style="3" customWidth="1"/>
    <col min="8452" max="8460" width="6.28515625" style="3" customWidth="1"/>
    <col min="8461" max="8461" width="9.5703125" style="3" bestFit="1" customWidth="1"/>
    <col min="8462" max="8462" width="7" style="3" customWidth="1"/>
    <col min="8463" max="8463" width="7.5703125" style="3" customWidth="1"/>
    <col min="8464" max="8464" width="10.140625" style="3" bestFit="1" customWidth="1"/>
    <col min="8465" max="8465" width="5.5703125" style="3" customWidth="1"/>
    <col min="8466" max="8703" width="9.140625" style="3"/>
    <col min="8704" max="8704" width="4.5703125" style="3" customWidth="1"/>
    <col min="8705" max="8705" width="26.140625" style="3" customWidth="1"/>
    <col min="8706" max="8706" width="20" style="3" customWidth="1"/>
    <col min="8707" max="8707" width="6.140625" style="3" customWidth="1"/>
    <col min="8708" max="8716" width="6.28515625" style="3" customWidth="1"/>
    <col min="8717" max="8717" width="9.5703125" style="3" bestFit="1" customWidth="1"/>
    <col min="8718" max="8718" width="7" style="3" customWidth="1"/>
    <col min="8719" max="8719" width="7.5703125" style="3" customWidth="1"/>
    <col min="8720" max="8720" width="10.140625" style="3" bestFit="1" customWidth="1"/>
    <col min="8721" max="8721" width="5.5703125" style="3" customWidth="1"/>
    <col min="8722" max="8959" width="9.140625" style="3"/>
    <col min="8960" max="8960" width="4.5703125" style="3" customWidth="1"/>
    <col min="8961" max="8961" width="26.140625" style="3" customWidth="1"/>
    <col min="8962" max="8962" width="20" style="3" customWidth="1"/>
    <col min="8963" max="8963" width="6.140625" style="3" customWidth="1"/>
    <col min="8964" max="8972" width="6.28515625" style="3" customWidth="1"/>
    <col min="8973" max="8973" width="9.5703125" style="3" bestFit="1" customWidth="1"/>
    <col min="8974" max="8974" width="7" style="3" customWidth="1"/>
    <col min="8975" max="8975" width="7.5703125" style="3" customWidth="1"/>
    <col min="8976" max="8976" width="10.140625" style="3" bestFit="1" customWidth="1"/>
    <col min="8977" max="8977" width="5.5703125" style="3" customWidth="1"/>
    <col min="8978" max="9215" width="9.140625" style="3"/>
    <col min="9216" max="9216" width="4.5703125" style="3" customWidth="1"/>
    <col min="9217" max="9217" width="26.140625" style="3" customWidth="1"/>
    <col min="9218" max="9218" width="20" style="3" customWidth="1"/>
    <col min="9219" max="9219" width="6.140625" style="3" customWidth="1"/>
    <col min="9220" max="9228" width="6.28515625" style="3" customWidth="1"/>
    <col min="9229" max="9229" width="9.5703125" style="3" bestFit="1" customWidth="1"/>
    <col min="9230" max="9230" width="7" style="3" customWidth="1"/>
    <col min="9231" max="9231" width="7.5703125" style="3" customWidth="1"/>
    <col min="9232" max="9232" width="10.140625" style="3" bestFit="1" customWidth="1"/>
    <col min="9233" max="9233" width="5.5703125" style="3" customWidth="1"/>
    <col min="9234" max="9471" width="9.140625" style="3"/>
    <col min="9472" max="9472" width="4.5703125" style="3" customWidth="1"/>
    <col min="9473" max="9473" width="26.140625" style="3" customWidth="1"/>
    <col min="9474" max="9474" width="20" style="3" customWidth="1"/>
    <col min="9475" max="9475" width="6.140625" style="3" customWidth="1"/>
    <col min="9476" max="9484" width="6.28515625" style="3" customWidth="1"/>
    <col min="9485" max="9485" width="9.5703125" style="3" bestFit="1" customWidth="1"/>
    <col min="9486" max="9486" width="7" style="3" customWidth="1"/>
    <col min="9487" max="9487" width="7.5703125" style="3" customWidth="1"/>
    <col min="9488" max="9488" width="10.140625" style="3" bestFit="1" customWidth="1"/>
    <col min="9489" max="9489" width="5.5703125" style="3" customWidth="1"/>
    <col min="9490" max="9727" width="9.140625" style="3"/>
    <col min="9728" max="9728" width="4.5703125" style="3" customWidth="1"/>
    <col min="9729" max="9729" width="26.140625" style="3" customWidth="1"/>
    <col min="9730" max="9730" width="20" style="3" customWidth="1"/>
    <col min="9731" max="9731" width="6.140625" style="3" customWidth="1"/>
    <col min="9732" max="9740" width="6.28515625" style="3" customWidth="1"/>
    <col min="9741" max="9741" width="9.5703125" style="3" bestFit="1" customWidth="1"/>
    <col min="9742" max="9742" width="7" style="3" customWidth="1"/>
    <col min="9743" max="9743" width="7.5703125" style="3" customWidth="1"/>
    <col min="9744" max="9744" width="10.140625" style="3" bestFit="1" customWidth="1"/>
    <col min="9745" max="9745" width="5.5703125" style="3" customWidth="1"/>
    <col min="9746" max="9983" width="9.140625" style="3"/>
    <col min="9984" max="9984" width="4.5703125" style="3" customWidth="1"/>
    <col min="9985" max="9985" width="26.140625" style="3" customWidth="1"/>
    <col min="9986" max="9986" width="20" style="3" customWidth="1"/>
    <col min="9987" max="9987" width="6.140625" style="3" customWidth="1"/>
    <col min="9988" max="9996" width="6.28515625" style="3" customWidth="1"/>
    <col min="9997" max="9997" width="9.5703125" style="3" bestFit="1" customWidth="1"/>
    <col min="9998" max="9998" width="7" style="3" customWidth="1"/>
    <col min="9999" max="9999" width="7.5703125" style="3" customWidth="1"/>
    <col min="10000" max="10000" width="10.140625" style="3" bestFit="1" customWidth="1"/>
    <col min="10001" max="10001" width="5.5703125" style="3" customWidth="1"/>
    <col min="10002" max="10239" width="9.140625" style="3"/>
    <col min="10240" max="10240" width="4.5703125" style="3" customWidth="1"/>
    <col min="10241" max="10241" width="26.140625" style="3" customWidth="1"/>
    <col min="10242" max="10242" width="20" style="3" customWidth="1"/>
    <col min="10243" max="10243" width="6.140625" style="3" customWidth="1"/>
    <col min="10244" max="10252" width="6.28515625" style="3" customWidth="1"/>
    <col min="10253" max="10253" width="9.5703125" style="3" bestFit="1" customWidth="1"/>
    <col min="10254" max="10254" width="7" style="3" customWidth="1"/>
    <col min="10255" max="10255" width="7.5703125" style="3" customWidth="1"/>
    <col min="10256" max="10256" width="10.140625" style="3" bestFit="1" customWidth="1"/>
    <col min="10257" max="10257" width="5.5703125" style="3" customWidth="1"/>
    <col min="10258" max="10495" width="9.140625" style="3"/>
    <col min="10496" max="10496" width="4.5703125" style="3" customWidth="1"/>
    <col min="10497" max="10497" width="26.140625" style="3" customWidth="1"/>
    <col min="10498" max="10498" width="20" style="3" customWidth="1"/>
    <col min="10499" max="10499" width="6.140625" style="3" customWidth="1"/>
    <col min="10500" max="10508" width="6.28515625" style="3" customWidth="1"/>
    <col min="10509" max="10509" width="9.5703125" style="3" bestFit="1" customWidth="1"/>
    <col min="10510" max="10510" width="7" style="3" customWidth="1"/>
    <col min="10511" max="10511" width="7.5703125" style="3" customWidth="1"/>
    <col min="10512" max="10512" width="10.140625" style="3" bestFit="1" customWidth="1"/>
    <col min="10513" max="10513" width="5.5703125" style="3" customWidth="1"/>
    <col min="10514" max="10751" width="9.140625" style="3"/>
    <col min="10752" max="10752" width="4.5703125" style="3" customWidth="1"/>
    <col min="10753" max="10753" width="26.140625" style="3" customWidth="1"/>
    <col min="10754" max="10754" width="20" style="3" customWidth="1"/>
    <col min="10755" max="10755" width="6.140625" style="3" customWidth="1"/>
    <col min="10756" max="10764" width="6.28515625" style="3" customWidth="1"/>
    <col min="10765" max="10765" width="9.5703125" style="3" bestFit="1" customWidth="1"/>
    <col min="10766" max="10766" width="7" style="3" customWidth="1"/>
    <col min="10767" max="10767" width="7.5703125" style="3" customWidth="1"/>
    <col min="10768" max="10768" width="10.140625" style="3" bestFit="1" customWidth="1"/>
    <col min="10769" max="10769" width="5.5703125" style="3" customWidth="1"/>
    <col min="10770" max="11007" width="9.140625" style="3"/>
    <col min="11008" max="11008" width="4.5703125" style="3" customWidth="1"/>
    <col min="11009" max="11009" width="26.140625" style="3" customWidth="1"/>
    <col min="11010" max="11010" width="20" style="3" customWidth="1"/>
    <col min="11011" max="11011" width="6.140625" style="3" customWidth="1"/>
    <col min="11012" max="11020" width="6.28515625" style="3" customWidth="1"/>
    <col min="11021" max="11021" width="9.5703125" style="3" bestFit="1" customWidth="1"/>
    <col min="11022" max="11022" width="7" style="3" customWidth="1"/>
    <col min="11023" max="11023" width="7.5703125" style="3" customWidth="1"/>
    <col min="11024" max="11024" width="10.140625" style="3" bestFit="1" customWidth="1"/>
    <col min="11025" max="11025" width="5.5703125" style="3" customWidth="1"/>
    <col min="11026" max="11263" width="9.140625" style="3"/>
    <col min="11264" max="11264" width="4.5703125" style="3" customWidth="1"/>
    <col min="11265" max="11265" width="26.140625" style="3" customWidth="1"/>
    <col min="11266" max="11266" width="20" style="3" customWidth="1"/>
    <col min="11267" max="11267" width="6.140625" style="3" customWidth="1"/>
    <col min="11268" max="11276" width="6.28515625" style="3" customWidth="1"/>
    <col min="11277" max="11277" width="9.5703125" style="3" bestFit="1" customWidth="1"/>
    <col min="11278" max="11278" width="7" style="3" customWidth="1"/>
    <col min="11279" max="11279" width="7.5703125" style="3" customWidth="1"/>
    <col min="11280" max="11280" width="10.140625" style="3" bestFit="1" customWidth="1"/>
    <col min="11281" max="11281" width="5.5703125" style="3" customWidth="1"/>
    <col min="11282" max="11519" width="9.140625" style="3"/>
    <col min="11520" max="11520" width="4.5703125" style="3" customWidth="1"/>
    <col min="11521" max="11521" width="26.140625" style="3" customWidth="1"/>
    <col min="11522" max="11522" width="20" style="3" customWidth="1"/>
    <col min="11523" max="11523" width="6.140625" style="3" customWidth="1"/>
    <col min="11524" max="11532" width="6.28515625" style="3" customWidth="1"/>
    <col min="11533" max="11533" width="9.5703125" style="3" bestFit="1" customWidth="1"/>
    <col min="11534" max="11534" width="7" style="3" customWidth="1"/>
    <col min="11535" max="11535" width="7.5703125" style="3" customWidth="1"/>
    <col min="11536" max="11536" width="10.140625" style="3" bestFit="1" customWidth="1"/>
    <col min="11537" max="11537" width="5.5703125" style="3" customWidth="1"/>
    <col min="11538" max="11775" width="9.140625" style="3"/>
    <col min="11776" max="11776" width="4.5703125" style="3" customWidth="1"/>
    <col min="11777" max="11777" width="26.140625" style="3" customWidth="1"/>
    <col min="11778" max="11778" width="20" style="3" customWidth="1"/>
    <col min="11779" max="11779" width="6.140625" style="3" customWidth="1"/>
    <col min="11780" max="11788" width="6.28515625" style="3" customWidth="1"/>
    <col min="11789" max="11789" width="9.5703125" style="3" bestFit="1" customWidth="1"/>
    <col min="11790" max="11790" width="7" style="3" customWidth="1"/>
    <col min="11791" max="11791" width="7.5703125" style="3" customWidth="1"/>
    <col min="11792" max="11792" width="10.140625" style="3" bestFit="1" customWidth="1"/>
    <col min="11793" max="11793" width="5.5703125" style="3" customWidth="1"/>
    <col min="11794" max="12031" width="9.140625" style="3"/>
    <col min="12032" max="12032" width="4.5703125" style="3" customWidth="1"/>
    <col min="12033" max="12033" width="26.140625" style="3" customWidth="1"/>
    <col min="12034" max="12034" width="20" style="3" customWidth="1"/>
    <col min="12035" max="12035" width="6.140625" style="3" customWidth="1"/>
    <col min="12036" max="12044" width="6.28515625" style="3" customWidth="1"/>
    <col min="12045" max="12045" width="9.5703125" style="3" bestFit="1" customWidth="1"/>
    <col min="12046" max="12046" width="7" style="3" customWidth="1"/>
    <col min="12047" max="12047" width="7.5703125" style="3" customWidth="1"/>
    <col min="12048" max="12048" width="10.140625" style="3" bestFit="1" customWidth="1"/>
    <col min="12049" max="12049" width="5.5703125" style="3" customWidth="1"/>
    <col min="12050" max="12287" width="9.140625" style="3"/>
    <col min="12288" max="12288" width="4.5703125" style="3" customWidth="1"/>
    <col min="12289" max="12289" width="26.140625" style="3" customWidth="1"/>
    <col min="12290" max="12290" width="20" style="3" customWidth="1"/>
    <col min="12291" max="12291" width="6.140625" style="3" customWidth="1"/>
    <col min="12292" max="12300" width="6.28515625" style="3" customWidth="1"/>
    <col min="12301" max="12301" width="9.5703125" style="3" bestFit="1" customWidth="1"/>
    <col min="12302" max="12302" width="7" style="3" customWidth="1"/>
    <col min="12303" max="12303" width="7.5703125" style="3" customWidth="1"/>
    <col min="12304" max="12304" width="10.140625" style="3" bestFit="1" customWidth="1"/>
    <col min="12305" max="12305" width="5.5703125" style="3" customWidth="1"/>
    <col min="12306" max="12543" width="9.140625" style="3"/>
    <col min="12544" max="12544" width="4.5703125" style="3" customWidth="1"/>
    <col min="12545" max="12545" width="26.140625" style="3" customWidth="1"/>
    <col min="12546" max="12546" width="20" style="3" customWidth="1"/>
    <col min="12547" max="12547" width="6.140625" style="3" customWidth="1"/>
    <col min="12548" max="12556" width="6.28515625" style="3" customWidth="1"/>
    <col min="12557" max="12557" width="9.5703125" style="3" bestFit="1" customWidth="1"/>
    <col min="12558" max="12558" width="7" style="3" customWidth="1"/>
    <col min="12559" max="12559" width="7.5703125" style="3" customWidth="1"/>
    <col min="12560" max="12560" width="10.140625" style="3" bestFit="1" customWidth="1"/>
    <col min="12561" max="12561" width="5.5703125" style="3" customWidth="1"/>
    <col min="12562" max="12799" width="9.140625" style="3"/>
    <col min="12800" max="12800" width="4.5703125" style="3" customWidth="1"/>
    <col min="12801" max="12801" width="26.140625" style="3" customWidth="1"/>
    <col min="12802" max="12802" width="20" style="3" customWidth="1"/>
    <col min="12803" max="12803" width="6.140625" style="3" customWidth="1"/>
    <col min="12804" max="12812" width="6.28515625" style="3" customWidth="1"/>
    <col min="12813" max="12813" width="9.5703125" style="3" bestFit="1" customWidth="1"/>
    <col min="12814" max="12814" width="7" style="3" customWidth="1"/>
    <col min="12815" max="12815" width="7.5703125" style="3" customWidth="1"/>
    <col min="12816" max="12816" width="10.140625" style="3" bestFit="1" customWidth="1"/>
    <col min="12817" max="12817" width="5.5703125" style="3" customWidth="1"/>
    <col min="12818" max="13055" width="9.140625" style="3"/>
    <col min="13056" max="13056" width="4.5703125" style="3" customWidth="1"/>
    <col min="13057" max="13057" width="26.140625" style="3" customWidth="1"/>
    <col min="13058" max="13058" width="20" style="3" customWidth="1"/>
    <col min="13059" max="13059" width="6.140625" style="3" customWidth="1"/>
    <col min="13060" max="13068" width="6.28515625" style="3" customWidth="1"/>
    <col min="13069" max="13069" width="9.5703125" style="3" bestFit="1" customWidth="1"/>
    <col min="13070" max="13070" width="7" style="3" customWidth="1"/>
    <col min="13071" max="13071" width="7.5703125" style="3" customWidth="1"/>
    <col min="13072" max="13072" width="10.140625" style="3" bestFit="1" customWidth="1"/>
    <col min="13073" max="13073" width="5.5703125" style="3" customWidth="1"/>
    <col min="13074" max="13311" width="9.140625" style="3"/>
    <col min="13312" max="13312" width="4.5703125" style="3" customWidth="1"/>
    <col min="13313" max="13313" width="26.140625" style="3" customWidth="1"/>
    <col min="13314" max="13314" width="20" style="3" customWidth="1"/>
    <col min="13315" max="13315" width="6.140625" style="3" customWidth="1"/>
    <col min="13316" max="13324" width="6.28515625" style="3" customWidth="1"/>
    <col min="13325" max="13325" width="9.5703125" style="3" bestFit="1" customWidth="1"/>
    <col min="13326" max="13326" width="7" style="3" customWidth="1"/>
    <col min="13327" max="13327" width="7.5703125" style="3" customWidth="1"/>
    <col min="13328" max="13328" width="10.140625" style="3" bestFit="1" customWidth="1"/>
    <col min="13329" max="13329" width="5.5703125" style="3" customWidth="1"/>
    <col min="13330" max="13567" width="9.140625" style="3"/>
    <col min="13568" max="13568" width="4.5703125" style="3" customWidth="1"/>
    <col min="13569" max="13569" width="26.140625" style="3" customWidth="1"/>
    <col min="13570" max="13570" width="20" style="3" customWidth="1"/>
    <col min="13571" max="13571" width="6.140625" style="3" customWidth="1"/>
    <col min="13572" max="13580" width="6.28515625" style="3" customWidth="1"/>
    <col min="13581" max="13581" width="9.5703125" style="3" bestFit="1" customWidth="1"/>
    <col min="13582" max="13582" width="7" style="3" customWidth="1"/>
    <col min="13583" max="13583" width="7.5703125" style="3" customWidth="1"/>
    <col min="13584" max="13584" width="10.140625" style="3" bestFit="1" customWidth="1"/>
    <col min="13585" max="13585" width="5.5703125" style="3" customWidth="1"/>
    <col min="13586" max="13823" width="9.140625" style="3"/>
    <col min="13824" max="13824" width="4.5703125" style="3" customWidth="1"/>
    <col min="13825" max="13825" width="26.140625" style="3" customWidth="1"/>
    <col min="13826" max="13826" width="20" style="3" customWidth="1"/>
    <col min="13827" max="13827" width="6.140625" style="3" customWidth="1"/>
    <col min="13828" max="13836" width="6.28515625" style="3" customWidth="1"/>
    <col min="13837" max="13837" width="9.5703125" style="3" bestFit="1" customWidth="1"/>
    <col min="13838" max="13838" width="7" style="3" customWidth="1"/>
    <col min="13839" max="13839" width="7.5703125" style="3" customWidth="1"/>
    <col min="13840" max="13840" width="10.140625" style="3" bestFit="1" customWidth="1"/>
    <col min="13841" max="13841" width="5.5703125" style="3" customWidth="1"/>
    <col min="13842" max="14079" width="9.140625" style="3"/>
    <col min="14080" max="14080" width="4.5703125" style="3" customWidth="1"/>
    <col min="14081" max="14081" width="26.140625" style="3" customWidth="1"/>
    <col min="14082" max="14082" width="20" style="3" customWidth="1"/>
    <col min="14083" max="14083" width="6.140625" style="3" customWidth="1"/>
    <col min="14084" max="14092" width="6.28515625" style="3" customWidth="1"/>
    <col min="14093" max="14093" width="9.5703125" style="3" bestFit="1" customWidth="1"/>
    <col min="14094" max="14094" width="7" style="3" customWidth="1"/>
    <col min="14095" max="14095" width="7.5703125" style="3" customWidth="1"/>
    <col min="14096" max="14096" width="10.140625" style="3" bestFit="1" customWidth="1"/>
    <col min="14097" max="14097" width="5.5703125" style="3" customWidth="1"/>
    <col min="14098" max="14335" width="9.140625" style="3"/>
    <col min="14336" max="14336" width="4.5703125" style="3" customWidth="1"/>
    <col min="14337" max="14337" width="26.140625" style="3" customWidth="1"/>
    <col min="14338" max="14338" width="20" style="3" customWidth="1"/>
    <col min="14339" max="14339" width="6.140625" style="3" customWidth="1"/>
    <col min="14340" max="14348" width="6.28515625" style="3" customWidth="1"/>
    <col min="14349" max="14349" width="9.5703125" style="3" bestFit="1" customWidth="1"/>
    <col min="14350" max="14350" width="7" style="3" customWidth="1"/>
    <col min="14351" max="14351" width="7.5703125" style="3" customWidth="1"/>
    <col min="14352" max="14352" width="10.140625" style="3" bestFit="1" customWidth="1"/>
    <col min="14353" max="14353" width="5.5703125" style="3" customWidth="1"/>
    <col min="14354" max="14591" width="9.140625" style="3"/>
    <col min="14592" max="14592" width="4.5703125" style="3" customWidth="1"/>
    <col min="14593" max="14593" width="26.140625" style="3" customWidth="1"/>
    <col min="14594" max="14594" width="20" style="3" customWidth="1"/>
    <col min="14595" max="14595" width="6.140625" style="3" customWidth="1"/>
    <col min="14596" max="14604" width="6.28515625" style="3" customWidth="1"/>
    <col min="14605" max="14605" width="9.5703125" style="3" bestFit="1" customWidth="1"/>
    <col min="14606" max="14606" width="7" style="3" customWidth="1"/>
    <col min="14607" max="14607" width="7.5703125" style="3" customWidth="1"/>
    <col min="14608" max="14608" width="10.140625" style="3" bestFit="1" customWidth="1"/>
    <col min="14609" max="14609" width="5.5703125" style="3" customWidth="1"/>
    <col min="14610" max="14847" width="9.140625" style="3"/>
    <col min="14848" max="14848" width="4.5703125" style="3" customWidth="1"/>
    <col min="14849" max="14849" width="26.140625" style="3" customWidth="1"/>
    <col min="14850" max="14850" width="20" style="3" customWidth="1"/>
    <col min="14851" max="14851" width="6.140625" style="3" customWidth="1"/>
    <col min="14852" max="14860" width="6.28515625" style="3" customWidth="1"/>
    <col min="14861" max="14861" width="9.5703125" style="3" bestFit="1" customWidth="1"/>
    <col min="14862" max="14862" width="7" style="3" customWidth="1"/>
    <col min="14863" max="14863" width="7.5703125" style="3" customWidth="1"/>
    <col min="14864" max="14864" width="10.140625" style="3" bestFit="1" customWidth="1"/>
    <col min="14865" max="14865" width="5.5703125" style="3" customWidth="1"/>
    <col min="14866" max="15103" width="9.140625" style="3"/>
    <col min="15104" max="15104" width="4.5703125" style="3" customWidth="1"/>
    <col min="15105" max="15105" width="26.140625" style="3" customWidth="1"/>
    <col min="15106" max="15106" width="20" style="3" customWidth="1"/>
    <col min="15107" max="15107" width="6.140625" style="3" customWidth="1"/>
    <col min="15108" max="15116" width="6.28515625" style="3" customWidth="1"/>
    <col min="15117" max="15117" width="9.5703125" style="3" bestFit="1" customWidth="1"/>
    <col min="15118" max="15118" width="7" style="3" customWidth="1"/>
    <col min="15119" max="15119" width="7.5703125" style="3" customWidth="1"/>
    <col min="15120" max="15120" width="10.140625" style="3" bestFit="1" customWidth="1"/>
    <col min="15121" max="15121" width="5.5703125" style="3" customWidth="1"/>
    <col min="15122" max="15359" width="9.140625" style="3"/>
    <col min="15360" max="15360" width="4.5703125" style="3" customWidth="1"/>
    <col min="15361" max="15361" width="26.140625" style="3" customWidth="1"/>
    <col min="15362" max="15362" width="20" style="3" customWidth="1"/>
    <col min="15363" max="15363" width="6.140625" style="3" customWidth="1"/>
    <col min="15364" max="15372" width="6.28515625" style="3" customWidth="1"/>
    <col min="15373" max="15373" width="9.5703125" style="3" bestFit="1" customWidth="1"/>
    <col min="15374" max="15374" width="7" style="3" customWidth="1"/>
    <col min="15375" max="15375" width="7.5703125" style="3" customWidth="1"/>
    <col min="15376" max="15376" width="10.140625" style="3" bestFit="1" customWidth="1"/>
    <col min="15377" max="15377" width="5.5703125" style="3" customWidth="1"/>
    <col min="15378" max="15615" width="9.140625" style="3"/>
    <col min="15616" max="15616" width="4.5703125" style="3" customWidth="1"/>
    <col min="15617" max="15617" width="26.140625" style="3" customWidth="1"/>
    <col min="15618" max="15618" width="20" style="3" customWidth="1"/>
    <col min="15619" max="15619" width="6.140625" style="3" customWidth="1"/>
    <col min="15620" max="15628" width="6.28515625" style="3" customWidth="1"/>
    <col min="15629" max="15629" width="9.5703125" style="3" bestFit="1" customWidth="1"/>
    <col min="15630" max="15630" width="7" style="3" customWidth="1"/>
    <col min="15631" max="15631" width="7.5703125" style="3" customWidth="1"/>
    <col min="15632" max="15632" width="10.140625" style="3" bestFit="1" customWidth="1"/>
    <col min="15633" max="15633" width="5.5703125" style="3" customWidth="1"/>
    <col min="15634" max="15871" width="9.140625" style="3"/>
    <col min="15872" max="15872" width="4.5703125" style="3" customWidth="1"/>
    <col min="15873" max="15873" width="26.140625" style="3" customWidth="1"/>
    <col min="15874" max="15874" width="20" style="3" customWidth="1"/>
    <col min="15875" max="15875" width="6.140625" style="3" customWidth="1"/>
    <col min="15876" max="15884" width="6.28515625" style="3" customWidth="1"/>
    <col min="15885" max="15885" width="9.5703125" style="3" bestFit="1" customWidth="1"/>
    <col min="15886" max="15886" width="7" style="3" customWidth="1"/>
    <col min="15887" max="15887" width="7.5703125" style="3" customWidth="1"/>
    <col min="15888" max="15888" width="10.140625" style="3" bestFit="1" customWidth="1"/>
    <col min="15889" max="15889" width="5.5703125" style="3" customWidth="1"/>
    <col min="15890" max="16127" width="9.140625" style="3"/>
    <col min="16128" max="16128" width="4.5703125" style="3" customWidth="1"/>
    <col min="16129" max="16129" width="26.140625" style="3" customWidth="1"/>
    <col min="16130" max="16130" width="20" style="3" customWidth="1"/>
    <col min="16131" max="16131" width="6.140625" style="3" customWidth="1"/>
    <col min="16132" max="16140" width="6.28515625" style="3" customWidth="1"/>
    <col min="16141" max="16141" width="9.5703125" style="3" bestFit="1" customWidth="1"/>
    <col min="16142" max="16142" width="7" style="3" customWidth="1"/>
    <col min="16143" max="16143" width="7.5703125" style="3" customWidth="1"/>
    <col min="16144" max="16144" width="10.140625" style="3" bestFit="1" customWidth="1"/>
    <col min="16145" max="16145" width="5.5703125" style="3" customWidth="1"/>
    <col min="16146" max="16384" width="9.140625" style="3"/>
  </cols>
  <sheetData>
    <row r="1" spans="1:17" ht="21" thickBot="1">
      <c r="A1" s="66"/>
      <c r="B1" s="67">
        <v>2023</v>
      </c>
      <c r="C1" s="403" t="s">
        <v>194</v>
      </c>
      <c r="D1" s="404"/>
      <c r="E1" s="404"/>
      <c r="F1" s="404"/>
      <c r="G1" s="404"/>
      <c r="H1" s="68" t="s">
        <v>2</v>
      </c>
      <c r="I1" s="67"/>
      <c r="J1" s="69" t="s">
        <v>3</v>
      </c>
      <c r="K1" s="69"/>
      <c r="L1" s="69"/>
      <c r="M1" s="67" t="s">
        <v>4</v>
      </c>
      <c r="N1" s="67"/>
      <c r="O1" s="67"/>
      <c r="P1" s="67"/>
    </row>
    <row r="2" spans="1:17" ht="16.5" thickBot="1">
      <c r="A2" s="6"/>
      <c r="B2" s="70" t="s">
        <v>25</v>
      </c>
      <c r="C2" s="71" t="s">
        <v>5</v>
      </c>
      <c r="D2" s="72" t="s">
        <v>10</v>
      </c>
      <c r="E2" s="73" t="s">
        <v>11</v>
      </c>
      <c r="F2" s="73" t="s">
        <v>12</v>
      </c>
      <c r="G2" s="73" t="s">
        <v>13</v>
      </c>
      <c r="H2" s="73" t="s">
        <v>14</v>
      </c>
      <c r="I2" s="73" t="s">
        <v>15</v>
      </c>
      <c r="J2" s="73" t="s">
        <v>16</v>
      </c>
      <c r="K2" s="74" t="s">
        <v>17</v>
      </c>
      <c r="L2" s="252" t="s">
        <v>18</v>
      </c>
      <c r="M2" s="75" t="s">
        <v>19</v>
      </c>
      <c r="N2" s="76" t="s">
        <v>26</v>
      </c>
      <c r="O2" s="77" t="s">
        <v>22</v>
      </c>
      <c r="P2" s="78" t="s">
        <v>20</v>
      </c>
      <c r="Q2" s="79"/>
    </row>
    <row r="3" spans="1:17" ht="15.75">
      <c r="A3" s="138">
        <v>1</v>
      </c>
      <c r="B3" s="141" t="s">
        <v>66</v>
      </c>
      <c r="C3" s="142" t="s">
        <v>64</v>
      </c>
      <c r="D3" s="143"/>
      <c r="E3" s="144"/>
      <c r="F3" s="144"/>
      <c r="G3" s="144"/>
      <c r="H3" s="144"/>
      <c r="I3" s="144"/>
      <c r="J3" s="352"/>
      <c r="K3" s="253"/>
      <c r="L3" s="145"/>
      <c r="M3" s="146">
        <f t="shared" ref="M3:M29" si="0">SUM(D3:L3)</f>
        <v>0</v>
      </c>
      <c r="N3" s="147"/>
      <c r="O3" s="148"/>
      <c r="P3" s="149" t="e">
        <f t="shared" ref="P3:P29" si="1">M3/N3</f>
        <v>#DIV/0!</v>
      </c>
      <c r="Q3" s="80"/>
    </row>
    <row r="4" spans="1:17" ht="15.75">
      <c r="A4" s="139">
        <v>2</v>
      </c>
      <c r="B4" s="141" t="s">
        <v>93</v>
      </c>
      <c r="C4" s="142" t="s">
        <v>27</v>
      </c>
      <c r="D4" s="156"/>
      <c r="E4" s="153"/>
      <c r="F4" s="153"/>
      <c r="G4" s="153"/>
      <c r="H4" s="153"/>
      <c r="I4" s="153"/>
      <c r="J4" s="153"/>
      <c r="K4" s="155"/>
      <c r="L4" s="155"/>
      <c r="M4" s="146">
        <f t="shared" si="0"/>
        <v>0</v>
      </c>
      <c r="N4" s="147"/>
      <c r="O4" s="148"/>
      <c r="P4" s="149" t="e">
        <f t="shared" si="1"/>
        <v>#DIV/0!</v>
      </c>
      <c r="Q4" s="80"/>
    </row>
    <row r="5" spans="1:17" ht="15.75">
      <c r="A5" s="139">
        <f>A4+1</f>
        <v>3</v>
      </c>
      <c r="B5" s="141" t="s">
        <v>63</v>
      </c>
      <c r="C5" s="142" t="s">
        <v>64</v>
      </c>
      <c r="D5" s="156"/>
      <c r="E5" s="153"/>
      <c r="F5" s="153"/>
      <c r="G5" s="153"/>
      <c r="H5" s="153"/>
      <c r="I5" s="153"/>
      <c r="J5" s="153"/>
      <c r="K5" s="157"/>
      <c r="L5" s="155"/>
      <c r="M5" s="146">
        <f t="shared" si="0"/>
        <v>0</v>
      </c>
      <c r="N5" s="147"/>
      <c r="O5" s="148"/>
      <c r="P5" s="149" t="e">
        <f t="shared" si="1"/>
        <v>#DIV/0!</v>
      </c>
      <c r="Q5" s="80"/>
    </row>
    <row r="6" spans="1:17" ht="15.75">
      <c r="A6" s="139">
        <f t="shared" ref="A6:A69" si="2">A5+1</f>
        <v>4</v>
      </c>
      <c r="B6" s="141" t="s">
        <v>121</v>
      </c>
      <c r="C6" s="220" t="s">
        <v>37</v>
      </c>
      <c r="D6" s="156"/>
      <c r="E6" s="157"/>
      <c r="F6" s="153"/>
      <c r="G6" s="153"/>
      <c r="H6" s="153"/>
      <c r="I6" s="153"/>
      <c r="J6" s="153"/>
      <c r="K6" s="157"/>
      <c r="L6" s="155"/>
      <c r="M6" s="146">
        <f t="shared" si="0"/>
        <v>0</v>
      </c>
      <c r="N6" s="147"/>
      <c r="O6" s="148"/>
      <c r="P6" s="149" t="e">
        <f t="shared" si="1"/>
        <v>#DIV/0!</v>
      </c>
      <c r="Q6" s="80"/>
    </row>
    <row r="7" spans="1:17" ht="15.75">
      <c r="A7" s="139">
        <f t="shared" si="2"/>
        <v>5</v>
      </c>
      <c r="B7" s="150" t="s">
        <v>128</v>
      </c>
      <c r="C7" s="151" t="s">
        <v>64</v>
      </c>
      <c r="D7" s="152"/>
      <c r="E7" s="153"/>
      <c r="F7" s="153"/>
      <c r="G7" s="153"/>
      <c r="H7" s="154"/>
      <c r="I7" s="153"/>
      <c r="J7" s="154"/>
      <c r="K7" s="155"/>
      <c r="L7" s="155"/>
      <c r="M7" s="146">
        <f t="shared" si="0"/>
        <v>0</v>
      </c>
      <c r="N7" s="147"/>
      <c r="O7" s="148"/>
      <c r="P7" s="149" t="e">
        <f t="shared" si="1"/>
        <v>#DIV/0!</v>
      </c>
      <c r="Q7" s="80"/>
    </row>
    <row r="8" spans="1:17" ht="15.75">
      <c r="A8" s="139">
        <f t="shared" si="2"/>
        <v>6</v>
      </c>
      <c r="B8" s="150" t="s">
        <v>115</v>
      </c>
      <c r="C8" s="151" t="s">
        <v>35</v>
      </c>
      <c r="D8" s="152"/>
      <c r="E8" s="153"/>
      <c r="F8" s="153"/>
      <c r="G8" s="153"/>
      <c r="H8" s="153"/>
      <c r="I8" s="154"/>
      <c r="J8" s="154"/>
      <c r="K8" s="157"/>
      <c r="L8" s="155"/>
      <c r="M8" s="146">
        <f t="shared" si="0"/>
        <v>0</v>
      </c>
      <c r="N8" s="147"/>
      <c r="O8" s="148"/>
      <c r="P8" s="149" t="e">
        <f t="shared" si="1"/>
        <v>#DIV/0!</v>
      </c>
      <c r="Q8" s="80"/>
    </row>
    <row r="9" spans="1:17" ht="15.75">
      <c r="A9" s="139">
        <f t="shared" si="2"/>
        <v>7</v>
      </c>
      <c r="B9" s="141" t="s">
        <v>123</v>
      </c>
      <c r="C9" s="142" t="s">
        <v>37</v>
      </c>
      <c r="D9" s="156"/>
      <c r="E9" s="153"/>
      <c r="F9" s="154"/>
      <c r="G9" s="154"/>
      <c r="H9" s="153"/>
      <c r="I9" s="153"/>
      <c r="J9" s="153"/>
      <c r="K9" s="157"/>
      <c r="L9" s="157"/>
      <c r="M9" s="146">
        <f t="shared" si="0"/>
        <v>0</v>
      </c>
      <c r="N9" s="147"/>
      <c r="O9" s="148"/>
      <c r="P9" s="149" t="e">
        <f t="shared" si="1"/>
        <v>#DIV/0!</v>
      </c>
      <c r="Q9" s="80"/>
    </row>
    <row r="10" spans="1:17" ht="15.75">
      <c r="A10" s="139">
        <f t="shared" si="2"/>
        <v>8</v>
      </c>
      <c r="B10" s="150" t="s">
        <v>176</v>
      </c>
      <c r="C10" s="151" t="s">
        <v>27</v>
      </c>
      <c r="D10" s="156"/>
      <c r="E10" s="154"/>
      <c r="F10" s="153"/>
      <c r="G10" s="154"/>
      <c r="H10" s="154"/>
      <c r="I10" s="153"/>
      <c r="J10" s="153"/>
      <c r="K10" s="155"/>
      <c r="L10" s="155"/>
      <c r="M10" s="146">
        <f t="shared" si="0"/>
        <v>0</v>
      </c>
      <c r="N10" s="147"/>
      <c r="O10" s="148"/>
      <c r="P10" s="149" t="e">
        <f t="shared" si="1"/>
        <v>#DIV/0!</v>
      </c>
      <c r="Q10" s="80"/>
    </row>
    <row r="11" spans="1:17" ht="15.75">
      <c r="A11" s="139">
        <f t="shared" si="2"/>
        <v>9</v>
      </c>
      <c r="B11" s="141" t="s">
        <v>161</v>
      </c>
      <c r="C11" s="142" t="s">
        <v>64</v>
      </c>
      <c r="D11" s="156"/>
      <c r="E11" s="154"/>
      <c r="F11" s="153"/>
      <c r="G11" s="154"/>
      <c r="H11" s="153"/>
      <c r="I11" s="153"/>
      <c r="J11" s="153"/>
      <c r="K11" s="157"/>
      <c r="L11" s="155"/>
      <c r="M11" s="146">
        <f t="shared" si="0"/>
        <v>0</v>
      </c>
      <c r="N11" s="147"/>
      <c r="O11" s="148"/>
      <c r="P11" s="149" t="e">
        <f t="shared" si="1"/>
        <v>#DIV/0!</v>
      </c>
      <c r="Q11" s="80"/>
    </row>
    <row r="12" spans="1:17" ht="15.75">
      <c r="A12" s="139">
        <f t="shared" si="2"/>
        <v>10</v>
      </c>
      <c r="B12" s="141" t="s">
        <v>77</v>
      </c>
      <c r="C12" s="142" t="s">
        <v>42</v>
      </c>
      <c r="D12" s="156"/>
      <c r="E12" s="153"/>
      <c r="F12" s="154"/>
      <c r="G12" s="153"/>
      <c r="H12" s="153"/>
      <c r="I12" s="153"/>
      <c r="J12" s="153"/>
      <c r="K12" s="155"/>
      <c r="L12" s="155"/>
      <c r="M12" s="146">
        <f t="shared" si="0"/>
        <v>0</v>
      </c>
      <c r="N12" s="147"/>
      <c r="O12" s="148"/>
      <c r="P12" s="149" t="e">
        <f t="shared" si="1"/>
        <v>#DIV/0!</v>
      </c>
      <c r="Q12" s="80"/>
    </row>
    <row r="13" spans="1:17" ht="15.75">
      <c r="A13" s="139">
        <f t="shared" si="2"/>
        <v>11</v>
      </c>
      <c r="B13" s="150" t="s">
        <v>122</v>
      </c>
      <c r="C13" s="151" t="s">
        <v>37</v>
      </c>
      <c r="D13" s="156"/>
      <c r="E13" s="154"/>
      <c r="F13" s="153"/>
      <c r="G13" s="153"/>
      <c r="H13" s="153"/>
      <c r="I13" s="153"/>
      <c r="J13" s="154"/>
      <c r="K13" s="155"/>
      <c r="L13" s="157"/>
      <c r="M13" s="146">
        <f t="shared" si="0"/>
        <v>0</v>
      </c>
      <c r="N13" s="147"/>
      <c r="O13" s="148"/>
      <c r="P13" s="149" t="e">
        <f t="shared" si="1"/>
        <v>#DIV/0!</v>
      </c>
      <c r="Q13" s="80"/>
    </row>
    <row r="14" spans="1:17" ht="15.75">
      <c r="A14" s="139">
        <f t="shared" si="2"/>
        <v>12</v>
      </c>
      <c r="B14" s="141" t="s">
        <v>76</v>
      </c>
      <c r="C14" s="142" t="s">
        <v>42</v>
      </c>
      <c r="D14" s="156"/>
      <c r="E14" s="153"/>
      <c r="F14" s="153"/>
      <c r="G14" s="153"/>
      <c r="H14" s="154"/>
      <c r="I14" s="153"/>
      <c r="J14" s="153"/>
      <c r="K14" s="155"/>
      <c r="L14" s="155"/>
      <c r="M14" s="146">
        <f t="shared" si="0"/>
        <v>0</v>
      </c>
      <c r="N14" s="147"/>
      <c r="O14" s="148"/>
      <c r="P14" s="149" t="e">
        <f t="shared" si="1"/>
        <v>#DIV/0!</v>
      </c>
      <c r="Q14" s="80"/>
    </row>
    <row r="15" spans="1:17" ht="15.75">
      <c r="A15" s="139">
        <f t="shared" si="2"/>
        <v>13</v>
      </c>
      <c r="B15" s="141" t="s">
        <v>114</v>
      </c>
      <c r="C15" s="142" t="s">
        <v>35</v>
      </c>
      <c r="D15" s="152"/>
      <c r="E15" s="153"/>
      <c r="F15" s="153"/>
      <c r="G15" s="155"/>
      <c r="H15" s="153"/>
      <c r="I15" s="153"/>
      <c r="J15" s="153"/>
      <c r="K15" s="157"/>
      <c r="L15" s="155"/>
      <c r="M15" s="146">
        <f t="shared" si="0"/>
        <v>0</v>
      </c>
      <c r="N15" s="147"/>
      <c r="O15" s="148"/>
      <c r="P15" s="149" t="e">
        <f t="shared" si="1"/>
        <v>#DIV/0!</v>
      </c>
      <c r="Q15" s="80"/>
    </row>
    <row r="16" spans="1:17" ht="15.75">
      <c r="A16" s="139">
        <f t="shared" si="2"/>
        <v>14</v>
      </c>
      <c r="B16" s="141" t="s">
        <v>94</v>
      </c>
      <c r="C16" s="142" t="s">
        <v>27</v>
      </c>
      <c r="D16" s="156"/>
      <c r="E16" s="153"/>
      <c r="F16" s="153"/>
      <c r="G16" s="153"/>
      <c r="H16" s="153"/>
      <c r="I16" s="154"/>
      <c r="J16" s="154"/>
      <c r="K16" s="157"/>
      <c r="L16" s="155"/>
      <c r="M16" s="146">
        <f t="shared" si="0"/>
        <v>0</v>
      </c>
      <c r="N16" s="147"/>
      <c r="O16" s="148"/>
      <c r="P16" s="149" t="e">
        <f t="shared" si="1"/>
        <v>#DIV/0!</v>
      </c>
      <c r="Q16" s="80"/>
    </row>
    <row r="17" spans="1:17" ht="15.75">
      <c r="A17" s="139">
        <f t="shared" si="2"/>
        <v>15</v>
      </c>
      <c r="B17" s="141" t="s">
        <v>170</v>
      </c>
      <c r="C17" s="142" t="s">
        <v>27</v>
      </c>
      <c r="D17" s="152"/>
      <c r="E17" s="153"/>
      <c r="F17" s="154"/>
      <c r="G17" s="153"/>
      <c r="H17" s="154"/>
      <c r="I17" s="153"/>
      <c r="J17" s="154"/>
      <c r="K17" s="155"/>
      <c r="L17" s="155"/>
      <c r="M17" s="146">
        <f t="shared" si="0"/>
        <v>0</v>
      </c>
      <c r="N17" s="147"/>
      <c r="O17" s="148"/>
      <c r="P17" s="149" t="e">
        <f t="shared" si="1"/>
        <v>#DIV/0!</v>
      </c>
      <c r="Q17" s="80"/>
    </row>
    <row r="18" spans="1:17" ht="15.75">
      <c r="A18" s="139">
        <f t="shared" si="2"/>
        <v>16</v>
      </c>
      <c r="B18" s="141" t="s">
        <v>124</v>
      </c>
      <c r="C18" s="142" t="s">
        <v>37</v>
      </c>
      <c r="D18" s="156"/>
      <c r="E18" s="153"/>
      <c r="F18" s="153"/>
      <c r="G18" s="153"/>
      <c r="H18" s="153"/>
      <c r="I18" s="154"/>
      <c r="J18" s="153"/>
      <c r="K18" s="157"/>
      <c r="L18" s="157"/>
      <c r="M18" s="146">
        <f t="shared" si="0"/>
        <v>0</v>
      </c>
      <c r="N18" s="147"/>
      <c r="O18" s="148"/>
      <c r="P18" s="149" t="e">
        <f t="shared" si="1"/>
        <v>#DIV/0!</v>
      </c>
      <c r="Q18" s="80"/>
    </row>
    <row r="19" spans="1:17" ht="15.75">
      <c r="A19" s="139">
        <f t="shared" si="2"/>
        <v>17</v>
      </c>
      <c r="B19" s="141" t="s">
        <v>172</v>
      </c>
      <c r="C19" s="142" t="s">
        <v>27</v>
      </c>
      <c r="D19" s="152"/>
      <c r="E19" s="153"/>
      <c r="F19" s="154"/>
      <c r="G19" s="154"/>
      <c r="H19" s="153"/>
      <c r="I19" s="154"/>
      <c r="J19" s="154"/>
      <c r="K19" s="157"/>
      <c r="L19" s="155"/>
      <c r="M19" s="146">
        <f t="shared" si="0"/>
        <v>0</v>
      </c>
      <c r="N19" s="147"/>
      <c r="O19" s="148"/>
      <c r="P19" s="149" t="e">
        <f t="shared" si="1"/>
        <v>#DIV/0!</v>
      </c>
      <c r="Q19" s="80"/>
    </row>
    <row r="20" spans="1:17" ht="15.75">
      <c r="A20" s="139">
        <f t="shared" si="2"/>
        <v>18</v>
      </c>
      <c r="B20" s="158" t="s">
        <v>142</v>
      </c>
      <c r="C20" s="142" t="s">
        <v>41</v>
      </c>
      <c r="D20" s="152"/>
      <c r="E20" s="153"/>
      <c r="F20" s="154"/>
      <c r="G20" s="153"/>
      <c r="H20" s="154"/>
      <c r="I20" s="153"/>
      <c r="J20" s="153"/>
      <c r="K20" s="157"/>
      <c r="L20" s="155"/>
      <c r="M20" s="146">
        <f t="shared" si="0"/>
        <v>0</v>
      </c>
      <c r="N20" s="147"/>
      <c r="O20" s="148"/>
      <c r="P20" s="149" t="e">
        <f t="shared" si="1"/>
        <v>#DIV/0!</v>
      </c>
      <c r="Q20" s="80"/>
    </row>
    <row r="21" spans="1:17" ht="15.75">
      <c r="A21" s="139">
        <f t="shared" si="2"/>
        <v>19</v>
      </c>
      <c r="B21" s="141" t="s">
        <v>75</v>
      </c>
      <c r="C21" s="142" t="s">
        <v>42</v>
      </c>
      <c r="D21" s="156"/>
      <c r="E21" s="153"/>
      <c r="F21" s="153"/>
      <c r="G21" s="153"/>
      <c r="H21" s="153"/>
      <c r="I21" s="153"/>
      <c r="J21" s="154"/>
      <c r="K21" s="155"/>
      <c r="L21" s="155"/>
      <c r="M21" s="146">
        <f t="shared" si="0"/>
        <v>0</v>
      </c>
      <c r="N21" s="147"/>
      <c r="O21" s="148"/>
      <c r="P21" s="149" t="e">
        <f t="shared" si="1"/>
        <v>#DIV/0!</v>
      </c>
      <c r="Q21" s="80"/>
    </row>
    <row r="22" spans="1:17" ht="15.75">
      <c r="A22" s="139">
        <f t="shared" si="2"/>
        <v>20</v>
      </c>
      <c r="B22" s="141" t="s">
        <v>139</v>
      </c>
      <c r="C22" s="142" t="s">
        <v>46</v>
      </c>
      <c r="D22" s="152"/>
      <c r="E22" s="154"/>
      <c r="F22" s="153"/>
      <c r="G22" s="153"/>
      <c r="H22" s="154"/>
      <c r="I22" s="153"/>
      <c r="J22" s="153"/>
      <c r="K22" s="157"/>
      <c r="L22" s="155"/>
      <c r="M22" s="146">
        <f t="shared" si="0"/>
        <v>0</v>
      </c>
      <c r="N22" s="147"/>
      <c r="O22" s="148"/>
      <c r="P22" s="149" t="e">
        <f t="shared" si="1"/>
        <v>#DIV/0!</v>
      </c>
      <c r="Q22" s="80"/>
    </row>
    <row r="23" spans="1:17" ht="15.75">
      <c r="A23" s="139">
        <f t="shared" si="2"/>
        <v>21</v>
      </c>
      <c r="B23" s="141" t="s">
        <v>74</v>
      </c>
      <c r="C23" s="142" t="s">
        <v>42</v>
      </c>
      <c r="D23" s="156"/>
      <c r="E23" s="153"/>
      <c r="F23" s="153"/>
      <c r="G23" s="162"/>
      <c r="H23" s="154"/>
      <c r="I23" s="153"/>
      <c r="J23" s="153"/>
      <c r="K23" s="155"/>
      <c r="L23" s="155"/>
      <c r="M23" s="146">
        <f t="shared" si="0"/>
        <v>0</v>
      </c>
      <c r="N23" s="147"/>
      <c r="O23" s="148"/>
      <c r="P23" s="149" t="e">
        <f t="shared" si="1"/>
        <v>#DIV/0!</v>
      </c>
      <c r="Q23" s="80"/>
    </row>
    <row r="24" spans="1:17" ht="15.75">
      <c r="A24" s="139">
        <f t="shared" si="2"/>
        <v>22</v>
      </c>
      <c r="B24" s="141" t="s">
        <v>65</v>
      </c>
      <c r="C24" s="142" t="s">
        <v>64</v>
      </c>
      <c r="D24" s="156"/>
      <c r="E24" s="153"/>
      <c r="F24" s="154"/>
      <c r="G24" s="153"/>
      <c r="H24" s="154"/>
      <c r="I24" s="153"/>
      <c r="J24" s="153"/>
      <c r="K24" s="157"/>
      <c r="L24" s="155"/>
      <c r="M24" s="146">
        <f t="shared" si="0"/>
        <v>0</v>
      </c>
      <c r="N24" s="147"/>
      <c r="O24" s="148"/>
      <c r="P24" s="149" t="e">
        <f t="shared" si="1"/>
        <v>#DIV/0!</v>
      </c>
      <c r="Q24" s="80"/>
    </row>
    <row r="25" spans="1:17" ht="15.75">
      <c r="A25" s="139">
        <f t="shared" si="2"/>
        <v>23</v>
      </c>
      <c r="B25" s="141" t="s">
        <v>97</v>
      </c>
      <c r="C25" s="142" t="s">
        <v>45</v>
      </c>
      <c r="D25" s="152"/>
      <c r="E25" s="154"/>
      <c r="F25" s="153"/>
      <c r="G25" s="153"/>
      <c r="H25" s="154"/>
      <c r="I25" s="154"/>
      <c r="J25" s="153"/>
      <c r="K25" s="155"/>
      <c r="L25" s="155"/>
      <c r="M25" s="146">
        <f t="shared" si="0"/>
        <v>0</v>
      </c>
      <c r="N25" s="147"/>
      <c r="O25" s="148"/>
      <c r="P25" s="149" t="e">
        <f t="shared" si="1"/>
        <v>#DIV/0!</v>
      </c>
      <c r="Q25" s="80"/>
    </row>
    <row r="26" spans="1:17" ht="15.75">
      <c r="A26" s="139">
        <f t="shared" si="2"/>
        <v>24</v>
      </c>
      <c r="B26" s="141" t="s">
        <v>136</v>
      </c>
      <c r="C26" s="142" t="s">
        <v>45</v>
      </c>
      <c r="D26" s="156"/>
      <c r="E26" s="154"/>
      <c r="F26" s="153"/>
      <c r="G26" s="154"/>
      <c r="H26" s="153"/>
      <c r="I26" s="154"/>
      <c r="J26" s="154"/>
      <c r="K26" s="157"/>
      <c r="L26" s="155"/>
      <c r="M26" s="146">
        <f t="shared" si="0"/>
        <v>0</v>
      </c>
      <c r="N26" s="147"/>
      <c r="O26" s="148"/>
      <c r="P26" s="149" t="e">
        <f t="shared" si="1"/>
        <v>#DIV/0!</v>
      </c>
      <c r="Q26" s="80"/>
    </row>
    <row r="27" spans="1:17" ht="15.75">
      <c r="A27" s="139">
        <f t="shared" si="2"/>
        <v>25</v>
      </c>
      <c r="B27" s="141" t="s">
        <v>105</v>
      </c>
      <c r="C27" s="142" t="s">
        <v>41</v>
      </c>
      <c r="D27" s="156"/>
      <c r="E27" s="154"/>
      <c r="F27" s="153"/>
      <c r="G27" s="154"/>
      <c r="H27" s="154"/>
      <c r="I27" s="154"/>
      <c r="J27" s="153"/>
      <c r="K27" s="157"/>
      <c r="L27" s="155"/>
      <c r="M27" s="146">
        <f t="shared" si="0"/>
        <v>0</v>
      </c>
      <c r="N27" s="147"/>
      <c r="O27" s="148"/>
      <c r="P27" s="149" t="e">
        <f t="shared" si="1"/>
        <v>#DIV/0!</v>
      </c>
    </row>
    <row r="28" spans="1:17" ht="15.75">
      <c r="A28" s="139">
        <f t="shared" si="2"/>
        <v>26</v>
      </c>
      <c r="B28" s="141" t="s">
        <v>60</v>
      </c>
      <c r="C28" s="142" t="s">
        <v>31</v>
      </c>
      <c r="D28" s="152"/>
      <c r="E28" s="154"/>
      <c r="F28" s="153"/>
      <c r="G28" s="153"/>
      <c r="H28" s="153"/>
      <c r="I28" s="153"/>
      <c r="J28" s="154"/>
      <c r="K28" s="155"/>
      <c r="L28" s="155"/>
      <c r="M28" s="146">
        <f t="shared" si="0"/>
        <v>0</v>
      </c>
      <c r="N28" s="147"/>
      <c r="O28" s="148"/>
      <c r="P28" s="149" t="e">
        <f t="shared" si="1"/>
        <v>#DIV/0!</v>
      </c>
    </row>
    <row r="29" spans="1:17" ht="15.75">
      <c r="A29" s="139">
        <f t="shared" si="2"/>
        <v>27</v>
      </c>
      <c r="B29" s="141" t="s">
        <v>88</v>
      </c>
      <c r="C29" s="142" t="s">
        <v>33</v>
      </c>
      <c r="D29" s="156"/>
      <c r="E29" s="154"/>
      <c r="F29" s="153"/>
      <c r="G29" s="153"/>
      <c r="H29" s="153"/>
      <c r="I29" s="154"/>
      <c r="J29" s="154"/>
      <c r="K29" s="157"/>
      <c r="L29" s="155"/>
      <c r="M29" s="146">
        <f t="shared" si="0"/>
        <v>0</v>
      </c>
      <c r="N29" s="147"/>
      <c r="O29" s="148"/>
      <c r="P29" s="149" t="e">
        <f t="shared" si="1"/>
        <v>#DIV/0!</v>
      </c>
    </row>
    <row r="30" spans="1:17" ht="15.75">
      <c r="A30" s="139">
        <f t="shared" si="2"/>
        <v>28</v>
      </c>
      <c r="B30" s="141" t="s">
        <v>62</v>
      </c>
      <c r="C30" s="142" t="s">
        <v>31</v>
      </c>
      <c r="D30" s="152"/>
      <c r="E30" s="154"/>
      <c r="F30" s="154"/>
      <c r="G30" s="153"/>
      <c r="H30" s="154"/>
      <c r="I30" s="153"/>
      <c r="J30" s="154"/>
      <c r="K30" s="155"/>
      <c r="L30" s="155"/>
      <c r="M30" s="146">
        <f t="shared" ref="M30:M56" si="3">SUM(D30:L30)</f>
        <v>0</v>
      </c>
      <c r="N30" s="147"/>
      <c r="O30" s="148"/>
      <c r="P30" s="149" t="e">
        <f t="shared" ref="P30:P56" si="4">M30/N30</f>
        <v>#DIV/0!</v>
      </c>
    </row>
    <row r="31" spans="1:17" ht="15.75">
      <c r="A31" s="139">
        <f t="shared" si="2"/>
        <v>29</v>
      </c>
      <c r="B31" s="141" t="s">
        <v>137</v>
      </c>
      <c r="C31" s="142" t="s">
        <v>31</v>
      </c>
      <c r="D31" s="152"/>
      <c r="E31" s="153"/>
      <c r="F31" s="153"/>
      <c r="G31" s="153"/>
      <c r="H31" s="153"/>
      <c r="I31" s="154"/>
      <c r="J31" s="153"/>
      <c r="K31" s="155"/>
      <c r="L31" s="155"/>
      <c r="M31" s="146">
        <f t="shared" si="3"/>
        <v>0</v>
      </c>
      <c r="N31" s="147"/>
      <c r="O31" s="148"/>
      <c r="P31" s="149" t="e">
        <f t="shared" si="4"/>
        <v>#DIV/0!</v>
      </c>
    </row>
    <row r="32" spans="1:17" ht="15.75">
      <c r="A32" s="139">
        <f t="shared" si="2"/>
        <v>30</v>
      </c>
      <c r="B32" s="141" t="s">
        <v>71</v>
      </c>
      <c r="C32" s="142" t="s">
        <v>46</v>
      </c>
      <c r="D32" s="152"/>
      <c r="E32" s="153"/>
      <c r="F32" s="153"/>
      <c r="G32" s="153"/>
      <c r="H32" s="153"/>
      <c r="I32" s="153"/>
      <c r="J32" s="162"/>
      <c r="K32" s="155"/>
      <c r="L32" s="157"/>
      <c r="M32" s="146">
        <f t="shared" si="3"/>
        <v>0</v>
      </c>
      <c r="N32" s="147"/>
      <c r="O32" s="148"/>
      <c r="P32" s="149" t="e">
        <f t="shared" si="4"/>
        <v>#DIV/0!</v>
      </c>
    </row>
    <row r="33" spans="1:16" ht="15.75">
      <c r="A33" s="139">
        <f t="shared" si="2"/>
        <v>31</v>
      </c>
      <c r="B33" s="150" t="s">
        <v>144</v>
      </c>
      <c r="C33" s="151" t="s">
        <v>33</v>
      </c>
      <c r="D33" s="152"/>
      <c r="E33" s="154"/>
      <c r="F33" s="154"/>
      <c r="G33" s="154"/>
      <c r="H33" s="162"/>
      <c r="I33" s="153"/>
      <c r="J33" s="154"/>
      <c r="K33" s="157"/>
      <c r="L33" s="155"/>
      <c r="M33" s="146">
        <f t="shared" si="3"/>
        <v>0</v>
      </c>
      <c r="N33" s="147"/>
      <c r="O33" s="148"/>
      <c r="P33" s="149" t="e">
        <f t="shared" si="4"/>
        <v>#DIV/0!</v>
      </c>
    </row>
    <row r="34" spans="1:16" ht="15.75">
      <c r="A34" s="139">
        <f t="shared" si="2"/>
        <v>32</v>
      </c>
      <c r="B34" s="141" t="s">
        <v>116</v>
      </c>
      <c r="C34" s="142" t="s">
        <v>35</v>
      </c>
      <c r="D34" s="152"/>
      <c r="E34" s="164"/>
      <c r="F34" s="154"/>
      <c r="G34" s="154"/>
      <c r="H34" s="154"/>
      <c r="I34" s="154"/>
      <c r="J34" s="153"/>
      <c r="K34" s="157"/>
      <c r="L34" s="155"/>
      <c r="M34" s="146">
        <f t="shared" si="3"/>
        <v>0</v>
      </c>
      <c r="N34" s="147"/>
      <c r="O34" s="148"/>
      <c r="P34" s="149" t="e">
        <f t="shared" si="4"/>
        <v>#DIV/0!</v>
      </c>
    </row>
    <row r="35" spans="1:16" ht="15.75">
      <c r="A35" s="139">
        <f t="shared" si="2"/>
        <v>33</v>
      </c>
      <c r="B35" s="141" t="s">
        <v>87</v>
      </c>
      <c r="C35" s="142" t="s">
        <v>33</v>
      </c>
      <c r="D35" s="156"/>
      <c r="E35" s="153"/>
      <c r="F35" s="153"/>
      <c r="G35" s="153"/>
      <c r="H35" s="154"/>
      <c r="I35" s="153"/>
      <c r="J35" s="154"/>
      <c r="K35" s="157"/>
      <c r="L35" s="155"/>
      <c r="M35" s="146">
        <f t="shared" si="3"/>
        <v>0</v>
      </c>
      <c r="N35" s="147"/>
      <c r="O35" s="148"/>
      <c r="P35" s="149" t="e">
        <f t="shared" si="4"/>
        <v>#DIV/0!</v>
      </c>
    </row>
    <row r="36" spans="1:16" ht="15.75">
      <c r="A36" s="139">
        <f t="shared" si="2"/>
        <v>34</v>
      </c>
      <c r="B36" s="150" t="s">
        <v>59</v>
      </c>
      <c r="C36" s="151" t="s">
        <v>31</v>
      </c>
      <c r="D36" s="156"/>
      <c r="E36" s="154"/>
      <c r="F36" s="153"/>
      <c r="G36" s="153"/>
      <c r="H36" s="153"/>
      <c r="I36" s="154"/>
      <c r="J36" s="153"/>
      <c r="K36" s="155"/>
      <c r="L36" s="155"/>
      <c r="M36" s="146">
        <f t="shared" si="3"/>
        <v>0</v>
      </c>
      <c r="N36" s="147"/>
      <c r="O36" s="148"/>
      <c r="P36" s="149" t="e">
        <f t="shared" si="4"/>
        <v>#DIV/0!</v>
      </c>
    </row>
    <row r="37" spans="1:16" ht="15.75">
      <c r="A37" s="139">
        <f t="shared" si="2"/>
        <v>35</v>
      </c>
      <c r="B37" s="141" t="s">
        <v>80</v>
      </c>
      <c r="C37" s="142" t="s">
        <v>32</v>
      </c>
      <c r="D37" s="152"/>
      <c r="E37" s="153"/>
      <c r="F37" s="154"/>
      <c r="G37" s="154"/>
      <c r="H37" s="153"/>
      <c r="I37" s="154"/>
      <c r="J37" s="154"/>
      <c r="K37" s="155"/>
      <c r="L37" s="155"/>
      <c r="M37" s="146">
        <f t="shared" si="3"/>
        <v>0</v>
      </c>
      <c r="N37" s="147"/>
      <c r="O37" s="148"/>
      <c r="P37" s="149" t="e">
        <f t="shared" si="4"/>
        <v>#DIV/0!</v>
      </c>
    </row>
    <row r="38" spans="1:16" ht="15.75">
      <c r="A38" s="139">
        <f t="shared" si="2"/>
        <v>36</v>
      </c>
      <c r="B38" s="141" t="s">
        <v>53</v>
      </c>
      <c r="C38" s="142" t="s">
        <v>90</v>
      </c>
      <c r="D38" s="152"/>
      <c r="E38" s="154"/>
      <c r="F38" s="153"/>
      <c r="G38" s="154"/>
      <c r="H38" s="153"/>
      <c r="I38" s="154"/>
      <c r="J38" s="154"/>
      <c r="K38" s="155"/>
      <c r="L38" s="155"/>
      <c r="M38" s="146">
        <f t="shared" si="3"/>
        <v>0</v>
      </c>
      <c r="N38" s="147"/>
      <c r="O38" s="148"/>
      <c r="P38" s="149" t="e">
        <f t="shared" si="4"/>
        <v>#DIV/0!</v>
      </c>
    </row>
    <row r="39" spans="1:16" ht="15.75">
      <c r="A39" s="139">
        <f t="shared" si="2"/>
        <v>37</v>
      </c>
      <c r="B39" s="141" t="s">
        <v>173</v>
      </c>
      <c r="C39" s="142" t="s">
        <v>119</v>
      </c>
      <c r="D39" s="156"/>
      <c r="E39" s="154"/>
      <c r="F39" s="153"/>
      <c r="G39" s="154"/>
      <c r="H39" s="153"/>
      <c r="I39" s="153"/>
      <c r="J39" s="154"/>
      <c r="K39" s="155"/>
      <c r="L39" s="155"/>
      <c r="M39" s="146">
        <f t="shared" si="3"/>
        <v>0</v>
      </c>
      <c r="N39" s="147"/>
      <c r="O39" s="148"/>
      <c r="P39" s="149" t="e">
        <f t="shared" si="4"/>
        <v>#DIV/0!</v>
      </c>
    </row>
    <row r="40" spans="1:16" ht="15.75">
      <c r="A40" s="139">
        <f t="shared" si="2"/>
        <v>38</v>
      </c>
      <c r="B40" s="150" t="s">
        <v>73</v>
      </c>
      <c r="C40" s="151" t="s">
        <v>46</v>
      </c>
      <c r="D40" s="156"/>
      <c r="E40" s="154"/>
      <c r="F40" s="153"/>
      <c r="G40" s="153"/>
      <c r="H40" s="162"/>
      <c r="I40" s="154"/>
      <c r="J40" s="153"/>
      <c r="K40" s="155"/>
      <c r="L40" s="155"/>
      <c r="M40" s="146">
        <f t="shared" si="3"/>
        <v>0</v>
      </c>
      <c r="N40" s="147"/>
      <c r="O40" s="148"/>
      <c r="P40" s="149" t="e">
        <f t="shared" si="4"/>
        <v>#DIV/0!</v>
      </c>
    </row>
    <row r="41" spans="1:16" ht="15.75">
      <c r="A41" s="139">
        <f t="shared" si="2"/>
        <v>39</v>
      </c>
      <c r="B41" s="141" t="s">
        <v>84</v>
      </c>
      <c r="C41" s="142" t="s">
        <v>28</v>
      </c>
      <c r="D41" s="152"/>
      <c r="E41" s="153"/>
      <c r="F41" s="153"/>
      <c r="G41" s="153"/>
      <c r="H41" s="154"/>
      <c r="I41" s="153"/>
      <c r="J41" s="154"/>
      <c r="K41" s="155"/>
      <c r="L41" s="155"/>
      <c r="M41" s="146">
        <f t="shared" si="3"/>
        <v>0</v>
      </c>
      <c r="N41" s="147"/>
      <c r="O41" s="148"/>
      <c r="P41" s="149" t="e">
        <f t="shared" si="4"/>
        <v>#DIV/0!</v>
      </c>
    </row>
    <row r="42" spans="1:16" ht="15.75">
      <c r="A42" s="139">
        <f t="shared" si="2"/>
        <v>40</v>
      </c>
      <c r="B42" s="150" t="s">
        <v>162</v>
      </c>
      <c r="C42" s="151" t="s">
        <v>41</v>
      </c>
      <c r="D42" s="152"/>
      <c r="E42" s="154"/>
      <c r="F42" s="154"/>
      <c r="G42" s="154"/>
      <c r="H42" s="153"/>
      <c r="I42" s="154"/>
      <c r="J42" s="154"/>
      <c r="K42" s="155"/>
      <c r="L42" s="155"/>
      <c r="M42" s="146">
        <f t="shared" si="3"/>
        <v>0</v>
      </c>
      <c r="N42" s="147"/>
      <c r="O42" s="148"/>
      <c r="P42" s="149" t="e">
        <f t="shared" si="4"/>
        <v>#DIV/0!</v>
      </c>
    </row>
    <row r="43" spans="1:16" ht="15.75">
      <c r="A43" s="139">
        <f t="shared" si="2"/>
        <v>41</v>
      </c>
      <c r="B43" s="141" t="s">
        <v>89</v>
      </c>
      <c r="C43" s="142" t="s">
        <v>90</v>
      </c>
      <c r="D43" s="152"/>
      <c r="E43" s="154"/>
      <c r="F43" s="153"/>
      <c r="G43" s="153"/>
      <c r="H43" s="154"/>
      <c r="I43" s="154"/>
      <c r="J43" s="153"/>
      <c r="K43" s="157"/>
      <c r="L43" s="155"/>
      <c r="M43" s="146">
        <f t="shared" si="3"/>
        <v>0</v>
      </c>
      <c r="N43" s="147"/>
      <c r="O43" s="148"/>
      <c r="P43" s="149" t="e">
        <f t="shared" si="4"/>
        <v>#DIV/0!</v>
      </c>
    </row>
    <row r="44" spans="1:16" ht="15.75">
      <c r="A44" s="139">
        <f t="shared" si="2"/>
        <v>42</v>
      </c>
      <c r="B44" s="141" t="s">
        <v>130</v>
      </c>
      <c r="C44" s="142" t="s">
        <v>119</v>
      </c>
      <c r="D44" s="152"/>
      <c r="E44" s="154"/>
      <c r="F44" s="154"/>
      <c r="G44" s="153"/>
      <c r="H44" s="154"/>
      <c r="I44" s="154"/>
      <c r="J44" s="154"/>
      <c r="K44" s="155"/>
      <c r="L44" s="155"/>
      <c r="M44" s="146">
        <f t="shared" si="3"/>
        <v>0</v>
      </c>
      <c r="N44" s="147"/>
      <c r="O44" s="148"/>
      <c r="P44" s="149" t="e">
        <f t="shared" si="4"/>
        <v>#DIV/0!</v>
      </c>
    </row>
    <row r="45" spans="1:16" ht="15.75">
      <c r="A45" s="139">
        <f t="shared" si="2"/>
        <v>43</v>
      </c>
      <c r="B45" s="150" t="s">
        <v>92</v>
      </c>
      <c r="C45" s="151" t="s">
        <v>27</v>
      </c>
      <c r="D45" s="156"/>
      <c r="E45" s="153"/>
      <c r="F45" s="154"/>
      <c r="G45" s="154"/>
      <c r="H45" s="154"/>
      <c r="I45" s="154"/>
      <c r="J45" s="153"/>
      <c r="K45" s="157"/>
      <c r="L45" s="155"/>
      <c r="M45" s="146">
        <f t="shared" si="3"/>
        <v>0</v>
      </c>
      <c r="N45" s="147"/>
      <c r="O45" s="148"/>
      <c r="P45" s="149" t="e">
        <f t="shared" si="4"/>
        <v>#DIV/0!</v>
      </c>
    </row>
    <row r="46" spans="1:16" ht="15.75">
      <c r="A46" s="139">
        <f t="shared" si="2"/>
        <v>44</v>
      </c>
      <c r="B46" s="141" t="s">
        <v>54</v>
      </c>
      <c r="C46" s="142" t="s">
        <v>133</v>
      </c>
      <c r="D46" s="152"/>
      <c r="E46" s="153"/>
      <c r="F46" s="153"/>
      <c r="G46" s="154"/>
      <c r="H46" s="153"/>
      <c r="I46" s="154"/>
      <c r="J46" s="153"/>
      <c r="K46" s="157"/>
      <c r="L46" s="155"/>
      <c r="M46" s="146">
        <f t="shared" si="3"/>
        <v>0</v>
      </c>
      <c r="N46" s="147"/>
      <c r="O46" s="148"/>
      <c r="P46" s="149" t="e">
        <f t="shared" si="4"/>
        <v>#DIV/0!</v>
      </c>
    </row>
    <row r="47" spans="1:16" ht="15.75">
      <c r="A47" s="139">
        <f t="shared" si="2"/>
        <v>45</v>
      </c>
      <c r="B47" s="150" t="s">
        <v>91</v>
      </c>
      <c r="C47" s="151" t="s">
        <v>90</v>
      </c>
      <c r="D47" s="152"/>
      <c r="E47" s="154"/>
      <c r="F47" s="153"/>
      <c r="G47" s="154"/>
      <c r="H47" s="154"/>
      <c r="I47" s="154"/>
      <c r="J47" s="154"/>
      <c r="K47" s="157"/>
      <c r="L47" s="155"/>
      <c r="M47" s="146">
        <f t="shared" si="3"/>
        <v>0</v>
      </c>
      <c r="N47" s="147"/>
      <c r="O47" s="148"/>
      <c r="P47" s="149" t="e">
        <f t="shared" si="4"/>
        <v>#DIV/0!</v>
      </c>
    </row>
    <row r="48" spans="1:16" ht="15.75">
      <c r="A48" s="139">
        <f t="shared" si="2"/>
        <v>46</v>
      </c>
      <c r="B48" s="141" t="s">
        <v>96</v>
      </c>
      <c r="C48" s="142" t="s">
        <v>45</v>
      </c>
      <c r="D48" s="152"/>
      <c r="E48" s="154"/>
      <c r="F48" s="154"/>
      <c r="G48" s="154"/>
      <c r="H48" s="154"/>
      <c r="I48" s="153"/>
      <c r="J48" s="154"/>
      <c r="K48" s="155"/>
      <c r="L48" s="155"/>
      <c r="M48" s="146">
        <f t="shared" si="3"/>
        <v>0</v>
      </c>
      <c r="N48" s="147"/>
      <c r="O48" s="148"/>
      <c r="P48" s="149" t="e">
        <f t="shared" si="4"/>
        <v>#DIV/0!</v>
      </c>
    </row>
    <row r="49" spans="1:17" ht="15.75">
      <c r="A49" s="139">
        <f t="shared" si="2"/>
        <v>47</v>
      </c>
      <c r="B49" s="141" t="s">
        <v>95</v>
      </c>
      <c r="C49" s="142" t="s">
        <v>45</v>
      </c>
      <c r="D49" s="152"/>
      <c r="E49" s="154"/>
      <c r="F49" s="154"/>
      <c r="G49" s="154"/>
      <c r="H49" s="153"/>
      <c r="I49" s="153"/>
      <c r="J49" s="154"/>
      <c r="K49" s="157"/>
      <c r="L49" s="157"/>
      <c r="M49" s="146">
        <f t="shared" si="3"/>
        <v>0</v>
      </c>
      <c r="N49" s="147"/>
      <c r="O49" s="148"/>
      <c r="P49" s="149" t="e">
        <f t="shared" si="4"/>
        <v>#DIV/0!</v>
      </c>
    </row>
    <row r="50" spans="1:17" s="81" customFormat="1" ht="15.75">
      <c r="A50" s="139">
        <f t="shared" si="2"/>
        <v>48</v>
      </c>
      <c r="B50" s="141" t="s">
        <v>51</v>
      </c>
      <c r="C50" s="142" t="s">
        <v>35</v>
      </c>
      <c r="D50" s="152"/>
      <c r="E50" s="154"/>
      <c r="F50" s="153"/>
      <c r="G50" s="154"/>
      <c r="H50" s="154"/>
      <c r="I50" s="153"/>
      <c r="J50" s="154"/>
      <c r="K50" s="155"/>
      <c r="L50" s="155"/>
      <c r="M50" s="146">
        <f t="shared" si="3"/>
        <v>0</v>
      </c>
      <c r="N50" s="147"/>
      <c r="O50" s="148"/>
      <c r="P50" s="149" t="e">
        <f t="shared" si="4"/>
        <v>#DIV/0!</v>
      </c>
      <c r="Q50" s="8"/>
    </row>
    <row r="51" spans="1:17" s="81" customFormat="1" ht="15.75">
      <c r="A51" s="139">
        <f t="shared" si="2"/>
        <v>49</v>
      </c>
      <c r="B51" s="150" t="s">
        <v>159</v>
      </c>
      <c r="C51" s="151" t="s">
        <v>32</v>
      </c>
      <c r="D51" s="152"/>
      <c r="E51" s="153"/>
      <c r="F51" s="154"/>
      <c r="G51" s="154"/>
      <c r="H51" s="154"/>
      <c r="I51" s="154"/>
      <c r="J51" s="154"/>
      <c r="K51" s="155"/>
      <c r="L51" s="155"/>
      <c r="M51" s="146">
        <f t="shared" si="3"/>
        <v>0</v>
      </c>
      <c r="N51" s="147"/>
      <c r="O51" s="148"/>
      <c r="P51" s="149" t="e">
        <f t="shared" si="4"/>
        <v>#DIV/0!</v>
      </c>
      <c r="Q51" s="8"/>
    </row>
    <row r="52" spans="1:17" ht="15.75">
      <c r="A52" s="139">
        <f t="shared" si="2"/>
        <v>50</v>
      </c>
      <c r="B52" s="141" t="s">
        <v>118</v>
      </c>
      <c r="C52" s="142" t="s">
        <v>28</v>
      </c>
      <c r="D52" s="152"/>
      <c r="E52" s="154"/>
      <c r="F52" s="154"/>
      <c r="G52" s="153"/>
      <c r="H52" s="154"/>
      <c r="I52" s="154"/>
      <c r="J52" s="154"/>
      <c r="K52" s="155"/>
      <c r="L52" s="155"/>
      <c r="M52" s="146">
        <f t="shared" si="3"/>
        <v>0</v>
      </c>
      <c r="N52" s="147"/>
      <c r="O52" s="148"/>
      <c r="P52" s="149" t="e">
        <f t="shared" si="4"/>
        <v>#DIV/0!</v>
      </c>
    </row>
    <row r="53" spans="1:17" ht="15.75">
      <c r="A53" s="139">
        <f t="shared" si="2"/>
        <v>51</v>
      </c>
      <c r="B53" s="141" t="s">
        <v>61</v>
      </c>
      <c r="C53" s="142" t="s">
        <v>31</v>
      </c>
      <c r="D53" s="152"/>
      <c r="E53" s="154"/>
      <c r="F53" s="153"/>
      <c r="G53" s="153"/>
      <c r="H53" s="154"/>
      <c r="I53" s="154"/>
      <c r="J53" s="153"/>
      <c r="K53" s="155"/>
      <c r="L53" s="155"/>
      <c r="M53" s="146">
        <f t="shared" si="3"/>
        <v>0</v>
      </c>
      <c r="N53" s="147"/>
      <c r="O53" s="148"/>
      <c r="P53" s="149" t="e">
        <f t="shared" si="4"/>
        <v>#DIV/0!</v>
      </c>
    </row>
    <row r="54" spans="1:17" ht="15.75">
      <c r="A54" s="139">
        <f t="shared" si="2"/>
        <v>52</v>
      </c>
      <c r="B54" s="141" t="s">
        <v>146</v>
      </c>
      <c r="C54" s="142" t="s">
        <v>35</v>
      </c>
      <c r="D54" s="156"/>
      <c r="E54" s="154"/>
      <c r="F54" s="154"/>
      <c r="G54" s="154"/>
      <c r="H54" s="153"/>
      <c r="I54" s="154"/>
      <c r="J54" s="153"/>
      <c r="K54" s="157"/>
      <c r="L54" s="155"/>
      <c r="M54" s="146">
        <f t="shared" si="3"/>
        <v>0</v>
      </c>
      <c r="N54" s="147"/>
      <c r="O54" s="148"/>
      <c r="P54" s="149" t="e">
        <f t="shared" si="4"/>
        <v>#DIV/0!</v>
      </c>
    </row>
    <row r="55" spans="1:17" s="81" customFormat="1" ht="15.75">
      <c r="A55" s="139">
        <f t="shared" si="2"/>
        <v>53</v>
      </c>
      <c r="B55" s="141" t="s">
        <v>81</v>
      </c>
      <c r="C55" s="142" t="s">
        <v>32</v>
      </c>
      <c r="D55" s="152"/>
      <c r="E55" s="154"/>
      <c r="F55" s="154"/>
      <c r="G55" s="154"/>
      <c r="H55" s="154"/>
      <c r="I55" s="154"/>
      <c r="J55" s="154"/>
      <c r="K55" s="155"/>
      <c r="L55" s="155"/>
      <c r="M55" s="146">
        <f t="shared" si="3"/>
        <v>0</v>
      </c>
      <c r="N55" s="147"/>
      <c r="O55" s="148"/>
      <c r="P55" s="149" t="e">
        <f t="shared" si="4"/>
        <v>#DIV/0!</v>
      </c>
      <c r="Q55" s="8"/>
    </row>
    <row r="56" spans="1:17" s="81" customFormat="1" ht="15.75">
      <c r="A56" s="139">
        <f t="shared" si="2"/>
        <v>54</v>
      </c>
      <c r="B56" s="141" t="s">
        <v>148</v>
      </c>
      <c r="C56" s="142" t="s">
        <v>32</v>
      </c>
      <c r="D56" s="152"/>
      <c r="E56" s="153"/>
      <c r="F56" s="154"/>
      <c r="G56" s="154"/>
      <c r="H56" s="154"/>
      <c r="I56" s="154"/>
      <c r="J56" s="153"/>
      <c r="K56" s="155"/>
      <c r="L56" s="155"/>
      <c r="M56" s="146">
        <f t="shared" si="3"/>
        <v>0</v>
      </c>
      <c r="N56" s="147"/>
      <c r="O56" s="148"/>
      <c r="P56" s="149" t="e">
        <f t="shared" si="4"/>
        <v>#DIV/0!</v>
      </c>
      <c r="Q56" s="8"/>
    </row>
    <row r="57" spans="1:17" s="81" customFormat="1" ht="15.75">
      <c r="A57" s="139">
        <f t="shared" si="2"/>
        <v>55</v>
      </c>
      <c r="B57" s="141" t="s">
        <v>104</v>
      </c>
      <c r="C57" s="142" t="s">
        <v>41</v>
      </c>
      <c r="D57" s="152"/>
      <c r="E57" s="153"/>
      <c r="F57" s="154"/>
      <c r="G57" s="153"/>
      <c r="H57" s="153"/>
      <c r="I57" s="154"/>
      <c r="J57" s="154"/>
      <c r="K57" s="155"/>
      <c r="L57" s="155"/>
      <c r="M57" s="146">
        <f t="shared" ref="M57:M60" si="5">SUM(D57:L57)</f>
        <v>0</v>
      </c>
      <c r="N57" s="147"/>
      <c r="O57" s="148"/>
      <c r="P57" s="149" t="e">
        <f t="shared" ref="P57:P60" si="6">M57/N57</f>
        <v>#DIV/0!</v>
      </c>
      <c r="Q57" s="8"/>
    </row>
    <row r="58" spans="1:17" ht="15.75">
      <c r="A58" s="139">
        <f t="shared" si="2"/>
        <v>56</v>
      </c>
      <c r="B58" s="141" t="s">
        <v>177</v>
      </c>
      <c r="C58" s="142" t="s">
        <v>119</v>
      </c>
      <c r="D58" s="152"/>
      <c r="E58" s="154"/>
      <c r="F58" s="154"/>
      <c r="G58" s="154"/>
      <c r="H58" s="153"/>
      <c r="I58" s="153"/>
      <c r="J58" s="153"/>
      <c r="K58" s="155"/>
      <c r="L58" s="155"/>
      <c r="M58" s="146">
        <f t="shared" si="5"/>
        <v>0</v>
      </c>
      <c r="N58" s="147"/>
      <c r="O58" s="148"/>
      <c r="P58" s="149" t="e">
        <f t="shared" si="6"/>
        <v>#DIV/0!</v>
      </c>
    </row>
    <row r="59" spans="1:17" ht="15.75">
      <c r="A59" s="139">
        <f t="shared" si="2"/>
        <v>57</v>
      </c>
      <c r="B59" s="141" t="s">
        <v>117</v>
      </c>
      <c r="C59" s="142" t="s">
        <v>28</v>
      </c>
      <c r="D59" s="152"/>
      <c r="E59" s="154"/>
      <c r="F59" s="153"/>
      <c r="G59" s="153"/>
      <c r="H59" s="154"/>
      <c r="I59" s="154"/>
      <c r="J59" s="154"/>
      <c r="K59" s="155"/>
      <c r="L59" s="155"/>
      <c r="M59" s="146">
        <f t="shared" si="5"/>
        <v>0</v>
      </c>
      <c r="N59" s="147"/>
      <c r="O59" s="148"/>
      <c r="P59" s="149" t="e">
        <f t="shared" si="6"/>
        <v>#DIV/0!</v>
      </c>
    </row>
    <row r="60" spans="1:17" ht="15.75">
      <c r="A60" s="139">
        <f t="shared" si="2"/>
        <v>58</v>
      </c>
      <c r="B60" s="141" t="s">
        <v>98</v>
      </c>
      <c r="C60" s="142" t="s">
        <v>45</v>
      </c>
      <c r="D60" s="152"/>
      <c r="E60" s="154"/>
      <c r="F60" s="153"/>
      <c r="G60" s="154"/>
      <c r="H60" s="154"/>
      <c r="I60" s="154"/>
      <c r="J60" s="154"/>
      <c r="K60" s="155"/>
      <c r="L60" s="155"/>
      <c r="M60" s="146">
        <f t="shared" si="5"/>
        <v>0</v>
      </c>
      <c r="N60" s="147"/>
      <c r="O60" s="148"/>
      <c r="P60" s="149" t="e">
        <f t="shared" si="6"/>
        <v>#DIV/0!</v>
      </c>
    </row>
    <row r="61" spans="1:17" ht="15.75">
      <c r="A61" s="139">
        <f t="shared" si="2"/>
        <v>59</v>
      </c>
      <c r="B61" s="159"/>
      <c r="C61" s="160"/>
      <c r="D61" s="156"/>
      <c r="E61" s="153"/>
      <c r="F61" s="153"/>
      <c r="G61" s="153"/>
      <c r="H61" s="153"/>
      <c r="I61" s="153"/>
      <c r="J61" s="153"/>
      <c r="K61" s="155"/>
      <c r="L61" s="155"/>
      <c r="M61" s="146"/>
      <c r="N61" s="147"/>
      <c r="O61" s="148"/>
      <c r="P61" s="149"/>
    </row>
    <row r="62" spans="1:17" ht="15.75">
      <c r="A62" s="139">
        <f t="shared" si="2"/>
        <v>60</v>
      </c>
      <c r="B62" s="159"/>
      <c r="C62" s="160"/>
      <c r="D62" s="156"/>
      <c r="E62" s="153"/>
      <c r="F62" s="153"/>
      <c r="G62" s="153"/>
      <c r="H62" s="153"/>
      <c r="I62" s="153"/>
      <c r="J62" s="153"/>
      <c r="K62" s="155"/>
      <c r="L62" s="157"/>
      <c r="M62" s="146"/>
      <c r="N62" s="147"/>
      <c r="O62" s="148"/>
      <c r="P62" s="149"/>
    </row>
    <row r="63" spans="1:17" ht="15.75">
      <c r="A63" s="139">
        <f t="shared" si="2"/>
        <v>61</v>
      </c>
      <c r="B63" s="159"/>
      <c r="C63" s="160"/>
      <c r="D63" s="156"/>
      <c r="E63" s="154"/>
      <c r="F63" s="153"/>
      <c r="G63" s="154"/>
      <c r="H63" s="153"/>
      <c r="I63" s="153"/>
      <c r="J63" s="153"/>
      <c r="K63" s="157"/>
      <c r="L63" s="155"/>
      <c r="M63" s="146"/>
      <c r="N63" s="147"/>
      <c r="O63" s="148"/>
      <c r="P63" s="149"/>
    </row>
    <row r="64" spans="1:17" ht="15.75">
      <c r="A64" s="139">
        <f t="shared" si="2"/>
        <v>62</v>
      </c>
      <c r="B64" s="161"/>
      <c r="C64" s="160"/>
      <c r="D64" s="156"/>
      <c r="E64" s="154"/>
      <c r="F64" s="153"/>
      <c r="G64" s="154"/>
      <c r="H64" s="153"/>
      <c r="I64" s="153"/>
      <c r="J64" s="153"/>
      <c r="K64" s="157"/>
      <c r="L64" s="155"/>
      <c r="M64" s="146"/>
      <c r="N64" s="147"/>
      <c r="O64" s="148"/>
      <c r="P64" s="149"/>
    </row>
    <row r="65" spans="1:16" ht="15.75">
      <c r="A65" s="139">
        <f t="shared" si="2"/>
        <v>63</v>
      </c>
      <c r="B65" s="159"/>
      <c r="C65" s="160"/>
      <c r="D65" s="156"/>
      <c r="E65" s="154"/>
      <c r="F65" s="153"/>
      <c r="G65" s="154"/>
      <c r="H65" s="153"/>
      <c r="I65" s="153"/>
      <c r="J65" s="153"/>
      <c r="K65" s="157"/>
      <c r="L65" s="155"/>
      <c r="M65" s="146"/>
      <c r="N65" s="147"/>
      <c r="O65" s="148"/>
      <c r="P65" s="149"/>
    </row>
    <row r="66" spans="1:16" ht="15.75">
      <c r="A66" s="139">
        <f t="shared" si="2"/>
        <v>64</v>
      </c>
      <c r="B66" s="159"/>
      <c r="C66" s="160"/>
      <c r="D66" s="152"/>
      <c r="E66" s="164"/>
      <c r="F66" s="153"/>
      <c r="G66" s="153"/>
      <c r="H66" s="153"/>
      <c r="I66" s="153"/>
      <c r="J66" s="153"/>
      <c r="K66" s="155"/>
      <c r="L66" s="157"/>
      <c r="M66" s="146"/>
      <c r="N66" s="147"/>
      <c r="O66" s="148"/>
      <c r="P66" s="149"/>
    </row>
    <row r="67" spans="1:16" ht="15.75">
      <c r="A67" s="139">
        <f t="shared" si="2"/>
        <v>65</v>
      </c>
      <c r="B67" s="159"/>
      <c r="C67" s="160"/>
      <c r="D67" s="152"/>
      <c r="E67" s="154"/>
      <c r="F67" s="154"/>
      <c r="G67" s="154"/>
      <c r="H67" s="153"/>
      <c r="I67" s="154"/>
      <c r="J67" s="154"/>
      <c r="K67" s="157"/>
      <c r="L67" s="155"/>
      <c r="M67" s="146"/>
      <c r="N67" s="147"/>
      <c r="O67" s="148"/>
      <c r="P67" s="149"/>
    </row>
    <row r="68" spans="1:16" ht="15.75">
      <c r="A68" s="139">
        <f t="shared" si="2"/>
        <v>66</v>
      </c>
      <c r="B68" s="159"/>
      <c r="C68" s="160"/>
      <c r="D68" s="156"/>
      <c r="E68" s="153"/>
      <c r="F68" s="153"/>
      <c r="G68" s="153"/>
      <c r="H68" s="154"/>
      <c r="I68" s="162"/>
      <c r="J68" s="154"/>
      <c r="K68" s="155"/>
      <c r="L68" s="157"/>
      <c r="M68" s="146"/>
      <c r="N68" s="147"/>
      <c r="O68" s="148"/>
      <c r="P68" s="149"/>
    </row>
    <row r="69" spans="1:16" ht="15.75">
      <c r="A69" s="139">
        <f t="shared" si="2"/>
        <v>67</v>
      </c>
      <c r="B69" s="159"/>
      <c r="C69" s="160"/>
      <c r="D69" s="152"/>
      <c r="E69" s="154"/>
      <c r="F69" s="154"/>
      <c r="G69" s="154"/>
      <c r="H69" s="153"/>
      <c r="I69" s="153"/>
      <c r="J69" s="154"/>
      <c r="K69" s="155"/>
      <c r="L69" s="155"/>
      <c r="M69" s="146"/>
      <c r="N69" s="147"/>
      <c r="O69" s="148"/>
      <c r="P69" s="149"/>
    </row>
    <row r="70" spans="1:16" ht="15.75">
      <c r="A70" s="139">
        <f t="shared" ref="A70:A113" si="7">A69+1</f>
        <v>68</v>
      </c>
      <c r="B70" s="159"/>
      <c r="C70" s="160"/>
      <c r="D70" s="152"/>
      <c r="E70" s="153"/>
      <c r="F70" s="153"/>
      <c r="G70" s="153"/>
      <c r="H70" s="153"/>
      <c r="I70" s="154"/>
      <c r="J70" s="153"/>
      <c r="K70" s="155"/>
      <c r="L70" s="155"/>
      <c r="M70" s="146"/>
      <c r="N70" s="147"/>
      <c r="O70" s="148"/>
      <c r="P70" s="149"/>
    </row>
    <row r="71" spans="1:16" ht="15.75">
      <c r="A71" s="139">
        <f t="shared" si="7"/>
        <v>69</v>
      </c>
      <c r="B71" s="159"/>
      <c r="C71" s="160"/>
      <c r="D71" s="156"/>
      <c r="E71" s="164"/>
      <c r="F71" s="154"/>
      <c r="G71" s="153"/>
      <c r="H71" s="153"/>
      <c r="I71" s="153"/>
      <c r="J71" s="154"/>
      <c r="K71" s="155"/>
      <c r="L71" s="155"/>
      <c r="M71" s="146"/>
      <c r="N71" s="147"/>
      <c r="O71" s="148"/>
      <c r="P71" s="149"/>
    </row>
    <row r="72" spans="1:16" ht="15.75">
      <c r="A72" s="139">
        <f t="shared" si="7"/>
        <v>70</v>
      </c>
      <c r="B72" s="161"/>
      <c r="C72" s="163"/>
      <c r="D72" s="152"/>
      <c r="E72" s="154"/>
      <c r="F72" s="153"/>
      <c r="G72" s="154"/>
      <c r="H72" s="154"/>
      <c r="I72" s="153"/>
      <c r="J72" s="154"/>
      <c r="K72" s="155"/>
      <c r="L72" s="155"/>
      <c r="M72" s="146"/>
      <c r="N72" s="147"/>
      <c r="O72" s="148"/>
      <c r="P72" s="149"/>
    </row>
    <row r="73" spans="1:16" ht="15.75">
      <c r="A73" s="139">
        <f t="shared" si="7"/>
        <v>71</v>
      </c>
      <c r="B73" s="159"/>
      <c r="C73" s="160"/>
      <c r="D73" s="152"/>
      <c r="E73" s="153"/>
      <c r="F73" s="153"/>
      <c r="G73" s="154"/>
      <c r="H73" s="153"/>
      <c r="I73" s="153"/>
      <c r="J73" s="154"/>
      <c r="K73" s="157"/>
      <c r="L73" s="155"/>
      <c r="M73" s="146"/>
      <c r="N73" s="147"/>
      <c r="O73" s="148"/>
      <c r="P73" s="149"/>
    </row>
    <row r="74" spans="1:16" ht="15.75">
      <c r="A74" s="139">
        <f t="shared" si="7"/>
        <v>72</v>
      </c>
      <c r="B74" s="159"/>
      <c r="C74" s="160"/>
      <c r="D74" s="152"/>
      <c r="E74" s="154"/>
      <c r="F74" s="154"/>
      <c r="G74" s="154"/>
      <c r="H74" s="153"/>
      <c r="I74" s="154"/>
      <c r="J74" s="153"/>
      <c r="K74" s="157"/>
      <c r="L74" s="155"/>
      <c r="M74" s="146"/>
      <c r="N74" s="147"/>
      <c r="O74" s="148"/>
      <c r="P74" s="149"/>
    </row>
    <row r="75" spans="1:16" ht="15.75">
      <c r="A75" s="139">
        <f t="shared" si="7"/>
        <v>73</v>
      </c>
      <c r="B75" s="159"/>
      <c r="C75" s="160"/>
      <c r="D75" s="152"/>
      <c r="E75" s="154"/>
      <c r="F75" s="154"/>
      <c r="G75" s="153"/>
      <c r="H75" s="153"/>
      <c r="I75" s="154"/>
      <c r="J75" s="153"/>
      <c r="K75" s="155"/>
      <c r="L75" s="155"/>
      <c r="M75" s="146"/>
      <c r="N75" s="147"/>
      <c r="O75" s="148"/>
      <c r="P75" s="149"/>
    </row>
    <row r="76" spans="1:16" ht="15.75">
      <c r="A76" s="139">
        <f t="shared" si="7"/>
        <v>74</v>
      </c>
      <c r="B76" s="159"/>
      <c r="C76" s="160"/>
      <c r="D76" s="156"/>
      <c r="E76" s="153"/>
      <c r="F76" s="153"/>
      <c r="G76" s="153"/>
      <c r="H76" s="154"/>
      <c r="I76" s="153"/>
      <c r="J76" s="154"/>
      <c r="K76" s="155"/>
      <c r="L76" s="155"/>
      <c r="M76" s="146"/>
      <c r="N76" s="147"/>
      <c r="O76" s="148"/>
      <c r="P76" s="149"/>
    </row>
    <row r="77" spans="1:16" ht="15.75">
      <c r="A77" s="139">
        <f t="shared" si="7"/>
        <v>75</v>
      </c>
      <c r="B77" s="159"/>
      <c r="C77" s="160"/>
      <c r="D77" s="152"/>
      <c r="E77" s="154"/>
      <c r="F77" s="153"/>
      <c r="G77" s="154"/>
      <c r="H77" s="154"/>
      <c r="I77" s="153"/>
      <c r="J77" s="153"/>
      <c r="K77" s="157"/>
      <c r="L77" s="157"/>
      <c r="M77" s="146"/>
      <c r="N77" s="147"/>
      <c r="O77" s="148"/>
      <c r="P77" s="149"/>
    </row>
    <row r="78" spans="1:16" ht="15.75">
      <c r="A78" s="139">
        <f t="shared" si="7"/>
        <v>76</v>
      </c>
      <c r="B78" s="159"/>
      <c r="C78" s="160"/>
      <c r="D78" s="156"/>
      <c r="E78" s="153"/>
      <c r="F78" s="154"/>
      <c r="G78" s="153"/>
      <c r="H78" s="154"/>
      <c r="I78" s="154"/>
      <c r="J78" s="154"/>
      <c r="K78" s="157"/>
      <c r="L78" s="155"/>
      <c r="M78" s="146"/>
      <c r="N78" s="147"/>
      <c r="O78" s="148"/>
      <c r="P78" s="149"/>
    </row>
    <row r="79" spans="1:16" ht="15.75">
      <c r="A79" s="139">
        <f t="shared" si="7"/>
        <v>77</v>
      </c>
      <c r="B79" s="159"/>
      <c r="C79" s="160"/>
      <c r="D79" s="152"/>
      <c r="E79" s="154"/>
      <c r="F79" s="153"/>
      <c r="G79" s="154"/>
      <c r="H79" s="154"/>
      <c r="I79" s="154"/>
      <c r="J79" s="154"/>
      <c r="K79" s="155"/>
      <c r="L79" s="155"/>
      <c r="M79" s="146"/>
      <c r="N79" s="147"/>
      <c r="O79" s="148"/>
      <c r="P79" s="149"/>
    </row>
    <row r="80" spans="1:16" ht="15.75">
      <c r="A80" s="139">
        <f t="shared" si="7"/>
        <v>78</v>
      </c>
      <c r="B80" s="159"/>
      <c r="C80" s="160"/>
      <c r="D80" s="152"/>
      <c r="E80" s="153"/>
      <c r="F80" s="154"/>
      <c r="G80" s="153"/>
      <c r="H80" s="154"/>
      <c r="I80" s="153"/>
      <c r="J80" s="154"/>
      <c r="K80" s="155"/>
      <c r="L80" s="157"/>
      <c r="M80" s="146"/>
      <c r="N80" s="147"/>
      <c r="O80" s="148"/>
      <c r="P80" s="149"/>
    </row>
    <row r="81" spans="1:16" ht="15.75">
      <c r="A81" s="139">
        <f t="shared" si="7"/>
        <v>79</v>
      </c>
      <c r="B81" s="159"/>
      <c r="C81" s="166"/>
      <c r="D81" s="152"/>
      <c r="E81" s="154"/>
      <c r="F81" s="154"/>
      <c r="G81" s="154"/>
      <c r="H81" s="154"/>
      <c r="I81" s="154"/>
      <c r="J81" s="154"/>
      <c r="K81" s="155"/>
      <c r="L81" s="155"/>
      <c r="M81" s="146"/>
      <c r="N81" s="147"/>
      <c r="O81" s="148"/>
      <c r="P81" s="149"/>
    </row>
    <row r="82" spans="1:16" ht="15.75">
      <c r="A82" s="139">
        <f t="shared" si="7"/>
        <v>80</v>
      </c>
      <c r="B82" s="159"/>
      <c r="C82" s="166"/>
      <c r="D82" s="152"/>
      <c r="E82" s="154"/>
      <c r="F82" s="154"/>
      <c r="G82" s="153"/>
      <c r="H82" s="153"/>
      <c r="I82" s="154"/>
      <c r="J82" s="153"/>
      <c r="K82" s="155"/>
      <c r="L82" s="155"/>
      <c r="M82" s="146"/>
      <c r="N82" s="147"/>
      <c r="O82" s="148"/>
      <c r="P82" s="149"/>
    </row>
    <row r="83" spans="1:16" ht="15.75">
      <c r="A83" s="139">
        <f t="shared" si="7"/>
        <v>81</v>
      </c>
      <c r="B83" s="161"/>
      <c r="C83" s="198"/>
      <c r="D83" s="152"/>
      <c r="E83" s="154"/>
      <c r="F83" s="154"/>
      <c r="G83" s="154"/>
      <c r="H83" s="154"/>
      <c r="I83" s="153"/>
      <c r="J83" s="154"/>
      <c r="K83" s="155"/>
      <c r="L83" s="155"/>
      <c r="M83" s="146"/>
      <c r="N83" s="147"/>
      <c r="O83" s="148"/>
      <c r="P83" s="149"/>
    </row>
    <row r="84" spans="1:16" ht="15.75">
      <c r="A84" s="139">
        <f t="shared" si="7"/>
        <v>82</v>
      </c>
      <c r="B84" s="159"/>
      <c r="C84" s="166"/>
      <c r="D84" s="152"/>
      <c r="E84" s="154"/>
      <c r="F84" s="153"/>
      <c r="G84" s="154"/>
      <c r="H84" s="154"/>
      <c r="I84" s="154"/>
      <c r="J84" s="154"/>
      <c r="K84" s="155"/>
      <c r="L84" s="155"/>
      <c r="M84" s="146"/>
      <c r="N84" s="147"/>
      <c r="O84" s="148"/>
      <c r="P84" s="149"/>
    </row>
    <row r="85" spans="1:16" ht="15.75">
      <c r="A85" s="139">
        <f t="shared" si="7"/>
        <v>83</v>
      </c>
      <c r="B85" s="159"/>
      <c r="C85" s="166"/>
      <c r="D85" s="152"/>
      <c r="E85" s="153"/>
      <c r="F85" s="154"/>
      <c r="G85" s="154"/>
      <c r="H85" s="154"/>
      <c r="I85" s="154"/>
      <c r="J85" s="154"/>
      <c r="K85" s="157"/>
      <c r="L85" s="155"/>
      <c r="M85" s="146"/>
      <c r="N85" s="147"/>
      <c r="O85" s="148"/>
      <c r="P85" s="149"/>
    </row>
    <row r="86" spans="1:16" ht="15.75">
      <c r="A86" s="139">
        <f t="shared" si="7"/>
        <v>84</v>
      </c>
      <c r="B86" s="161"/>
      <c r="C86" s="198"/>
      <c r="D86" s="152"/>
      <c r="E86" s="154"/>
      <c r="F86" s="154"/>
      <c r="G86" s="154"/>
      <c r="H86" s="154"/>
      <c r="I86" s="154"/>
      <c r="J86" s="154"/>
      <c r="K86" s="155"/>
      <c r="L86" s="155"/>
      <c r="M86" s="146"/>
      <c r="N86" s="147"/>
      <c r="O86" s="148"/>
      <c r="P86" s="149"/>
    </row>
    <row r="87" spans="1:16" ht="15.75">
      <c r="A87" s="139">
        <f t="shared" si="7"/>
        <v>85</v>
      </c>
      <c r="B87" s="161"/>
      <c r="C87" s="198"/>
      <c r="D87" s="152"/>
      <c r="E87" s="154"/>
      <c r="F87" s="154"/>
      <c r="G87" s="154"/>
      <c r="H87" s="154"/>
      <c r="I87" s="154"/>
      <c r="J87" s="153"/>
      <c r="K87" s="155"/>
      <c r="L87" s="155"/>
      <c r="M87" s="146"/>
      <c r="N87" s="147"/>
      <c r="O87" s="148"/>
      <c r="P87" s="149"/>
    </row>
    <row r="88" spans="1:16" ht="15.75">
      <c r="A88" s="139">
        <f t="shared" si="7"/>
        <v>86</v>
      </c>
      <c r="B88" s="159"/>
      <c r="C88" s="166"/>
      <c r="D88" s="152"/>
      <c r="E88" s="154"/>
      <c r="F88" s="154"/>
      <c r="G88" s="153"/>
      <c r="H88" s="154"/>
      <c r="I88" s="154"/>
      <c r="J88" s="154"/>
      <c r="K88" s="155"/>
      <c r="L88" s="155"/>
      <c r="M88" s="146"/>
      <c r="N88" s="147"/>
      <c r="O88" s="148"/>
      <c r="P88" s="149"/>
    </row>
    <row r="89" spans="1:16" ht="15.75">
      <c r="A89" s="139">
        <f t="shared" si="7"/>
        <v>87</v>
      </c>
      <c r="B89" s="159"/>
      <c r="C89" s="166"/>
      <c r="D89" s="152"/>
      <c r="E89" s="154"/>
      <c r="F89" s="154"/>
      <c r="G89" s="162"/>
      <c r="H89" s="154"/>
      <c r="I89" s="154"/>
      <c r="J89" s="153"/>
      <c r="K89" s="155"/>
      <c r="L89" s="155"/>
      <c r="M89" s="146"/>
      <c r="N89" s="147"/>
      <c r="O89" s="148"/>
      <c r="P89" s="149"/>
    </row>
    <row r="90" spans="1:16" ht="15.75">
      <c r="A90" s="139">
        <f t="shared" si="7"/>
        <v>88</v>
      </c>
      <c r="B90" s="159"/>
      <c r="C90" s="166"/>
      <c r="D90" s="152"/>
      <c r="E90" s="154"/>
      <c r="F90" s="154"/>
      <c r="G90" s="154"/>
      <c r="H90" s="153"/>
      <c r="I90" s="154"/>
      <c r="J90" s="153"/>
      <c r="K90" s="155"/>
      <c r="L90" s="155"/>
      <c r="M90" s="146"/>
      <c r="N90" s="147"/>
      <c r="O90" s="148"/>
      <c r="P90" s="149"/>
    </row>
    <row r="91" spans="1:16" ht="15.75">
      <c r="A91" s="139">
        <f t="shared" si="7"/>
        <v>89</v>
      </c>
      <c r="B91" s="159"/>
      <c r="C91" s="166"/>
      <c r="D91" s="156"/>
      <c r="E91" s="153"/>
      <c r="F91" s="154"/>
      <c r="G91" s="153"/>
      <c r="H91" s="154"/>
      <c r="I91" s="154"/>
      <c r="J91" s="154"/>
      <c r="K91" s="155"/>
      <c r="L91" s="155"/>
      <c r="M91" s="146"/>
      <c r="N91" s="147"/>
      <c r="O91" s="148"/>
      <c r="P91" s="149"/>
    </row>
    <row r="92" spans="1:16" ht="15.75">
      <c r="A92" s="139">
        <f t="shared" si="7"/>
        <v>90</v>
      </c>
      <c r="B92" s="161"/>
      <c r="C92" s="168"/>
      <c r="D92" s="156"/>
      <c r="E92" s="154"/>
      <c r="F92" s="153"/>
      <c r="G92" s="153"/>
      <c r="H92" s="153"/>
      <c r="I92" s="153"/>
      <c r="J92" s="154"/>
      <c r="K92" s="155"/>
      <c r="L92" s="155"/>
      <c r="M92" s="146"/>
      <c r="N92" s="147"/>
      <c r="O92" s="148"/>
      <c r="P92" s="149"/>
    </row>
    <row r="93" spans="1:16" ht="15.75">
      <c r="A93" s="139">
        <f t="shared" si="7"/>
        <v>91</v>
      </c>
      <c r="B93" s="159"/>
      <c r="C93" s="160"/>
      <c r="D93" s="152"/>
      <c r="E93" s="154"/>
      <c r="F93" s="154"/>
      <c r="G93" s="153"/>
      <c r="H93" s="154"/>
      <c r="I93" s="154"/>
      <c r="J93" s="153"/>
      <c r="K93" s="155"/>
      <c r="L93" s="155"/>
      <c r="M93" s="146"/>
      <c r="N93" s="147"/>
      <c r="O93" s="148"/>
      <c r="P93" s="149"/>
    </row>
    <row r="94" spans="1:16" ht="15.75">
      <c r="A94" s="139">
        <f t="shared" si="7"/>
        <v>92</v>
      </c>
      <c r="B94" s="159"/>
      <c r="C94" s="160"/>
      <c r="D94" s="152"/>
      <c r="E94" s="154"/>
      <c r="F94" s="154"/>
      <c r="G94" s="154"/>
      <c r="H94" s="153"/>
      <c r="I94" s="153"/>
      <c r="J94" s="153"/>
      <c r="K94" s="155"/>
      <c r="L94" s="155"/>
      <c r="M94" s="146"/>
      <c r="N94" s="147"/>
      <c r="O94" s="148"/>
      <c r="P94" s="149"/>
    </row>
    <row r="95" spans="1:16" ht="15.75">
      <c r="A95" s="139">
        <f t="shared" si="7"/>
        <v>93</v>
      </c>
      <c r="B95" s="159"/>
      <c r="C95" s="160"/>
      <c r="D95" s="152"/>
      <c r="E95" s="154"/>
      <c r="F95" s="153"/>
      <c r="G95" s="153"/>
      <c r="H95" s="154"/>
      <c r="I95" s="153"/>
      <c r="J95" s="154"/>
      <c r="K95" s="155"/>
      <c r="L95" s="155"/>
      <c r="M95" s="146"/>
      <c r="N95" s="147"/>
      <c r="O95" s="148"/>
      <c r="P95" s="149"/>
    </row>
    <row r="96" spans="1:16" ht="15.75">
      <c r="A96" s="139">
        <f t="shared" si="7"/>
        <v>94</v>
      </c>
      <c r="B96" s="159"/>
      <c r="C96" s="160"/>
      <c r="D96" s="156"/>
      <c r="E96" s="154"/>
      <c r="F96" s="154"/>
      <c r="G96" s="154"/>
      <c r="H96" s="154"/>
      <c r="I96" s="154"/>
      <c r="J96" s="153"/>
      <c r="K96" s="155"/>
      <c r="L96" s="155"/>
      <c r="M96" s="146"/>
      <c r="N96" s="147"/>
      <c r="O96" s="148"/>
      <c r="P96" s="149"/>
    </row>
    <row r="97" spans="1:16" ht="15.75">
      <c r="A97" s="139">
        <f t="shared" si="7"/>
        <v>95</v>
      </c>
      <c r="B97" s="159"/>
      <c r="C97" s="160"/>
      <c r="D97" s="165"/>
      <c r="E97" s="153"/>
      <c r="F97" s="154"/>
      <c r="G97" s="154"/>
      <c r="H97" s="153"/>
      <c r="I97" s="154"/>
      <c r="J97" s="153"/>
      <c r="K97" s="155"/>
      <c r="L97" s="155"/>
      <c r="M97" s="146"/>
      <c r="N97" s="147"/>
      <c r="O97" s="148"/>
      <c r="P97" s="149"/>
    </row>
    <row r="98" spans="1:16" ht="15.75">
      <c r="A98" s="139">
        <f t="shared" si="7"/>
        <v>96</v>
      </c>
      <c r="B98" s="159"/>
      <c r="C98" s="160"/>
      <c r="D98" s="152"/>
      <c r="E98" s="153"/>
      <c r="F98" s="154"/>
      <c r="G98" s="154"/>
      <c r="H98" s="153"/>
      <c r="I98" s="153"/>
      <c r="J98" s="154"/>
      <c r="K98" s="157"/>
      <c r="L98" s="155"/>
      <c r="M98" s="146"/>
      <c r="N98" s="147"/>
      <c r="O98" s="148"/>
      <c r="P98" s="149"/>
    </row>
    <row r="99" spans="1:16" ht="15.75">
      <c r="A99" s="139">
        <f t="shared" si="7"/>
        <v>97</v>
      </c>
      <c r="B99" s="159"/>
      <c r="C99" s="166"/>
      <c r="D99" s="152"/>
      <c r="E99" s="162"/>
      <c r="F99" s="154"/>
      <c r="G99" s="153"/>
      <c r="H99" s="153"/>
      <c r="I99" s="154"/>
      <c r="J99" s="154"/>
      <c r="K99" s="155"/>
      <c r="L99" s="155"/>
      <c r="M99" s="146"/>
      <c r="N99" s="147"/>
      <c r="O99" s="148"/>
      <c r="P99" s="149"/>
    </row>
    <row r="100" spans="1:16" ht="15.75">
      <c r="A100" s="139">
        <f t="shared" si="7"/>
        <v>98</v>
      </c>
      <c r="B100" s="161"/>
      <c r="C100" s="198"/>
      <c r="D100" s="152"/>
      <c r="E100" s="153"/>
      <c r="F100" s="154"/>
      <c r="G100" s="153"/>
      <c r="H100" s="154"/>
      <c r="I100" s="154"/>
      <c r="J100" s="154"/>
      <c r="K100" s="157"/>
      <c r="L100" s="155"/>
      <c r="M100" s="146"/>
      <c r="N100" s="147"/>
      <c r="O100" s="148"/>
      <c r="P100" s="149"/>
    </row>
    <row r="101" spans="1:16" ht="15.75">
      <c r="A101" s="139">
        <f t="shared" si="7"/>
        <v>99</v>
      </c>
      <c r="B101" s="159"/>
      <c r="C101" s="166"/>
      <c r="D101" s="152"/>
      <c r="E101" s="154"/>
      <c r="F101" s="154"/>
      <c r="G101" s="154"/>
      <c r="H101" s="154"/>
      <c r="I101" s="154"/>
      <c r="J101" s="154"/>
      <c r="K101" s="155"/>
      <c r="L101" s="155"/>
      <c r="M101" s="146"/>
      <c r="N101" s="147"/>
      <c r="O101" s="148"/>
      <c r="P101" s="149"/>
    </row>
    <row r="102" spans="1:16" ht="15.75">
      <c r="A102" s="139">
        <f t="shared" si="7"/>
        <v>100</v>
      </c>
      <c r="B102" s="161"/>
      <c r="C102" s="198"/>
      <c r="D102" s="152"/>
      <c r="E102" s="154"/>
      <c r="F102" s="154"/>
      <c r="G102" s="154"/>
      <c r="H102" s="154"/>
      <c r="I102" s="154"/>
      <c r="J102" s="153"/>
      <c r="K102" s="155"/>
      <c r="L102" s="155"/>
      <c r="M102" s="146"/>
      <c r="N102" s="147"/>
      <c r="O102" s="148"/>
      <c r="P102" s="149"/>
    </row>
    <row r="103" spans="1:16" ht="15.75">
      <c r="A103" s="139">
        <f t="shared" si="7"/>
        <v>101</v>
      </c>
      <c r="B103" s="159"/>
      <c r="C103" s="166"/>
      <c r="D103" s="152"/>
      <c r="E103" s="154"/>
      <c r="F103" s="154"/>
      <c r="G103" s="154"/>
      <c r="H103" s="154"/>
      <c r="I103" s="154"/>
      <c r="J103" s="154"/>
      <c r="K103" s="155"/>
      <c r="L103" s="155"/>
      <c r="M103" s="146"/>
      <c r="N103" s="147"/>
      <c r="O103" s="148"/>
      <c r="P103" s="149"/>
    </row>
    <row r="104" spans="1:16" ht="15.75">
      <c r="A104" s="139">
        <f t="shared" si="7"/>
        <v>102</v>
      </c>
      <c r="B104" s="159"/>
      <c r="C104" s="166"/>
      <c r="D104" s="156"/>
      <c r="E104" s="154"/>
      <c r="F104" s="153"/>
      <c r="G104" s="153"/>
      <c r="H104" s="154"/>
      <c r="I104" s="154"/>
      <c r="J104" s="154"/>
      <c r="K104" s="155"/>
      <c r="L104" s="155"/>
      <c r="M104" s="146"/>
      <c r="N104" s="147"/>
      <c r="O104" s="148"/>
      <c r="P104" s="149"/>
    </row>
    <row r="105" spans="1:16" ht="15.75">
      <c r="A105" s="139">
        <f t="shared" si="7"/>
        <v>103</v>
      </c>
      <c r="B105" s="159"/>
      <c r="C105" s="166"/>
      <c r="D105" s="156"/>
      <c r="E105" s="154"/>
      <c r="F105" s="153"/>
      <c r="G105" s="154"/>
      <c r="H105" s="153"/>
      <c r="I105" s="154"/>
      <c r="J105" s="154"/>
      <c r="K105" s="155"/>
      <c r="L105" s="155"/>
      <c r="M105" s="146"/>
      <c r="N105" s="147"/>
      <c r="O105" s="148"/>
      <c r="P105" s="149"/>
    </row>
    <row r="106" spans="1:16" ht="15.75">
      <c r="A106" s="139">
        <f t="shared" si="7"/>
        <v>104</v>
      </c>
      <c r="B106" s="159"/>
      <c r="C106" s="166"/>
      <c r="D106" s="152"/>
      <c r="E106" s="154"/>
      <c r="F106" s="154"/>
      <c r="G106" s="154"/>
      <c r="H106" s="154"/>
      <c r="I106" s="154"/>
      <c r="J106" s="154"/>
      <c r="K106" s="155"/>
      <c r="L106" s="155"/>
      <c r="M106" s="146"/>
      <c r="N106" s="147"/>
      <c r="O106" s="148"/>
      <c r="P106" s="149"/>
    </row>
    <row r="107" spans="1:16" ht="15.75">
      <c r="A107" s="139">
        <f t="shared" si="7"/>
        <v>105</v>
      </c>
      <c r="B107" s="159"/>
      <c r="C107" s="166"/>
      <c r="D107" s="152"/>
      <c r="E107" s="154"/>
      <c r="F107" s="154"/>
      <c r="G107" s="154"/>
      <c r="H107" s="154"/>
      <c r="I107" s="153"/>
      <c r="J107" s="154"/>
      <c r="K107" s="155"/>
      <c r="L107" s="155"/>
      <c r="M107" s="146"/>
      <c r="N107" s="147"/>
      <c r="O107" s="148"/>
      <c r="P107" s="149"/>
    </row>
    <row r="108" spans="1:16" ht="15.75">
      <c r="A108" s="139">
        <f t="shared" si="7"/>
        <v>106</v>
      </c>
      <c r="B108" s="217"/>
      <c r="C108" s="219"/>
      <c r="D108" s="222"/>
      <c r="E108" s="172"/>
      <c r="F108" s="172"/>
      <c r="G108" s="172"/>
      <c r="H108" s="172"/>
      <c r="I108" s="172"/>
      <c r="J108" s="172"/>
      <c r="K108" s="173"/>
      <c r="L108" s="173"/>
      <c r="M108" s="174"/>
      <c r="N108" s="175"/>
      <c r="O108" s="176"/>
      <c r="P108" s="171"/>
    </row>
    <row r="109" spans="1:16" ht="15.75">
      <c r="A109" s="139">
        <f t="shared" si="7"/>
        <v>107</v>
      </c>
      <c r="B109" s="218"/>
      <c r="C109" s="221"/>
      <c r="D109" s="229"/>
      <c r="E109" s="178"/>
      <c r="F109" s="177"/>
      <c r="G109" s="177"/>
      <c r="H109" s="177"/>
      <c r="I109" s="177"/>
      <c r="J109" s="177"/>
      <c r="K109" s="179"/>
      <c r="L109" s="179"/>
      <c r="M109" s="180"/>
      <c r="N109" s="181"/>
      <c r="O109" s="182"/>
      <c r="P109" s="183"/>
    </row>
    <row r="110" spans="1:16" ht="15.75">
      <c r="A110" s="139">
        <f t="shared" si="7"/>
        <v>108</v>
      </c>
      <c r="B110" s="193"/>
      <c r="C110" s="194"/>
      <c r="D110" s="228"/>
      <c r="E110" s="185"/>
      <c r="F110" s="185"/>
      <c r="G110" s="187"/>
      <c r="H110" s="186"/>
      <c r="I110" s="186"/>
      <c r="J110" s="185"/>
      <c r="K110" s="187"/>
      <c r="L110" s="187"/>
      <c r="M110" s="188"/>
      <c r="N110" s="189"/>
      <c r="O110" s="190"/>
      <c r="P110" s="191"/>
    </row>
    <row r="111" spans="1:16" ht="15.75">
      <c r="A111" s="139">
        <f t="shared" si="7"/>
        <v>109</v>
      </c>
      <c r="B111" s="159"/>
      <c r="C111" s="160"/>
      <c r="D111" s="152"/>
      <c r="E111" s="153"/>
      <c r="F111" s="154"/>
      <c r="G111" s="155"/>
      <c r="H111" s="154"/>
      <c r="I111" s="154"/>
      <c r="J111" s="154"/>
      <c r="K111" s="155"/>
      <c r="L111" s="155"/>
      <c r="M111" s="146"/>
      <c r="N111" s="147"/>
      <c r="O111" s="148"/>
      <c r="P111" s="149"/>
    </row>
    <row r="112" spans="1:16" ht="15.75">
      <c r="A112" s="139">
        <f t="shared" si="7"/>
        <v>110</v>
      </c>
      <c r="B112" s="226"/>
      <c r="C112" s="227"/>
      <c r="D112" s="200"/>
      <c r="E112" s="202"/>
      <c r="F112" s="202"/>
      <c r="G112" s="203"/>
      <c r="H112" s="201"/>
      <c r="I112" s="201"/>
      <c r="J112" s="201"/>
      <c r="K112" s="204"/>
      <c r="L112" s="204"/>
      <c r="M112" s="205"/>
      <c r="N112" s="206"/>
      <c r="O112" s="207"/>
      <c r="P112" s="208"/>
    </row>
    <row r="113" spans="1:16" ht="15.75">
      <c r="A113" s="139">
        <f t="shared" si="7"/>
        <v>111</v>
      </c>
      <c r="B113" s="249"/>
      <c r="C113" s="250"/>
      <c r="D113" s="251"/>
      <c r="E113" s="231"/>
      <c r="F113" s="230"/>
      <c r="G113" s="232"/>
      <c r="H113" s="230"/>
      <c r="I113" s="231"/>
      <c r="J113" s="230"/>
      <c r="K113" s="233"/>
      <c r="L113" s="233"/>
      <c r="M113" s="234"/>
      <c r="N113" s="235"/>
      <c r="O113" s="236"/>
      <c r="P113" s="237"/>
    </row>
    <row r="114" spans="1:16" ht="15.75">
      <c r="A114" s="197"/>
      <c r="B114" s="159"/>
      <c r="C114" s="160"/>
      <c r="D114" s="152"/>
      <c r="E114" s="153"/>
      <c r="F114" s="154"/>
      <c r="G114" s="157"/>
      <c r="H114" s="154"/>
      <c r="I114" s="153"/>
      <c r="J114" s="154"/>
      <c r="K114" s="155"/>
      <c r="L114" s="155"/>
      <c r="M114" s="146"/>
      <c r="N114" s="147"/>
      <c r="O114" s="148"/>
      <c r="P114" s="149"/>
    </row>
    <row r="115" spans="1:16" ht="15.75">
      <c r="A115" s="197"/>
      <c r="B115" s="159"/>
      <c r="C115" s="160"/>
      <c r="D115" s="152"/>
      <c r="E115" s="153"/>
      <c r="F115" s="154"/>
      <c r="G115" s="157"/>
      <c r="H115" s="154"/>
      <c r="I115" s="153"/>
      <c r="J115" s="154"/>
      <c r="K115" s="155"/>
      <c r="L115" s="155"/>
      <c r="M115" s="146"/>
      <c r="N115" s="147"/>
      <c r="O115" s="148"/>
      <c r="P115" s="149"/>
    </row>
    <row r="116" spans="1:16" ht="16.5" thickBot="1">
      <c r="A116" s="209"/>
      <c r="B116" s="238"/>
      <c r="C116" s="239"/>
      <c r="D116" s="240"/>
      <c r="E116" s="241"/>
      <c r="F116" s="242"/>
      <c r="G116" s="243"/>
      <c r="H116" s="242"/>
      <c r="I116" s="241"/>
      <c r="J116" s="242"/>
      <c r="K116" s="244"/>
      <c r="L116" s="244"/>
      <c r="M116" s="245"/>
      <c r="N116" s="246"/>
      <c r="O116" s="247"/>
      <c r="P116" s="248"/>
    </row>
    <row r="117" spans="1:16" ht="13.5" thickTop="1"/>
  </sheetData>
  <sheetProtection selectLockedCells="1" selectUnlockedCells="1"/>
  <sortState ref="B3:P113">
    <sortCondition descending="1" ref="P3:P113"/>
  </sortState>
  <mergeCells count="1">
    <mergeCell ref="C1:G1"/>
  </mergeCells>
  <printOptions horizontalCentered="1" verticalCentered="1"/>
  <pageMargins left="0.23622047244094491" right="0.23622047244094491" top="0" bottom="0.78740157480314965" header="0" footer="0"/>
  <pageSetup paperSize="9" firstPageNumber="0" orientation="landscape" r:id="rId1"/>
  <headerFooter alignWithMargins="0">
    <oddHeader>&amp;L&amp;"Arial"&amp;8&amp;K000000INTERNAL&amp;1#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:Q107"/>
  <sheetViews>
    <sheetView workbookViewId="0">
      <pane ySplit="2" topLeftCell="A3" activePane="bottomLeft" state="frozen"/>
      <selection activeCell="I10" sqref="I10:J10"/>
      <selection pane="bottomLeft" activeCell="N42" sqref="N3:N42"/>
    </sheetView>
  </sheetViews>
  <sheetFormatPr defaultRowHeight="12.75"/>
  <cols>
    <col min="1" max="1" width="5.140625" style="8" bestFit="1" customWidth="1"/>
    <col min="2" max="2" width="27.28515625" style="3" bestFit="1" customWidth="1"/>
    <col min="3" max="3" width="17.5703125" style="82" bestFit="1" customWidth="1"/>
    <col min="4" max="4" width="6.140625" style="3" customWidth="1"/>
    <col min="5" max="12" width="6.28515625" style="3" customWidth="1"/>
    <col min="13" max="13" width="9.5703125" style="3" bestFit="1" customWidth="1"/>
    <col min="14" max="14" width="7" style="3" customWidth="1"/>
    <col min="15" max="15" width="7.5703125" style="3" customWidth="1"/>
    <col min="16" max="16" width="13.28515625" style="3" customWidth="1"/>
    <col min="17" max="17" width="5.5703125" style="8" customWidth="1"/>
    <col min="18" max="255" width="9.140625" style="3"/>
    <col min="256" max="256" width="4.5703125" style="3" customWidth="1"/>
    <col min="257" max="257" width="26.140625" style="3" customWidth="1"/>
    <col min="258" max="258" width="20" style="3" customWidth="1"/>
    <col min="259" max="259" width="6.140625" style="3" customWidth="1"/>
    <col min="260" max="268" width="6.28515625" style="3" customWidth="1"/>
    <col min="269" max="269" width="9.5703125" style="3" bestFit="1" customWidth="1"/>
    <col min="270" max="270" width="7" style="3" customWidth="1"/>
    <col min="271" max="271" width="7.5703125" style="3" customWidth="1"/>
    <col min="272" max="272" width="10.140625" style="3" bestFit="1" customWidth="1"/>
    <col min="273" max="273" width="5.5703125" style="3" customWidth="1"/>
    <col min="274" max="511" width="9.140625" style="3"/>
    <col min="512" max="512" width="4.5703125" style="3" customWidth="1"/>
    <col min="513" max="513" width="26.140625" style="3" customWidth="1"/>
    <col min="514" max="514" width="20" style="3" customWidth="1"/>
    <col min="515" max="515" width="6.140625" style="3" customWidth="1"/>
    <col min="516" max="524" width="6.28515625" style="3" customWidth="1"/>
    <col min="525" max="525" width="9.5703125" style="3" bestFit="1" customWidth="1"/>
    <col min="526" max="526" width="7" style="3" customWidth="1"/>
    <col min="527" max="527" width="7.5703125" style="3" customWidth="1"/>
    <col min="528" max="528" width="10.140625" style="3" bestFit="1" customWidth="1"/>
    <col min="529" max="529" width="5.5703125" style="3" customWidth="1"/>
    <col min="530" max="767" width="9.140625" style="3"/>
    <col min="768" max="768" width="4.5703125" style="3" customWidth="1"/>
    <col min="769" max="769" width="26.140625" style="3" customWidth="1"/>
    <col min="770" max="770" width="20" style="3" customWidth="1"/>
    <col min="771" max="771" width="6.140625" style="3" customWidth="1"/>
    <col min="772" max="780" width="6.28515625" style="3" customWidth="1"/>
    <col min="781" max="781" width="9.5703125" style="3" bestFit="1" customWidth="1"/>
    <col min="782" max="782" width="7" style="3" customWidth="1"/>
    <col min="783" max="783" width="7.5703125" style="3" customWidth="1"/>
    <col min="784" max="784" width="10.140625" style="3" bestFit="1" customWidth="1"/>
    <col min="785" max="785" width="5.5703125" style="3" customWidth="1"/>
    <col min="786" max="1023" width="9.140625" style="3"/>
    <col min="1024" max="1024" width="4.5703125" style="3" customWidth="1"/>
    <col min="1025" max="1025" width="26.140625" style="3" customWidth="1"/>
    <col min="1026" max="1026" width="20" style="3" customWidth="1"/>
    <col min="1027" max="1027" width="6.140625" style="3" customWidth="1"/>
    <col min="1028" max="1036" width="6.28515625" style="3" customWidth="1"/>
    <col min="1037" max="1037" width="9.5703125" style="3" bestFit="1" customWidth="1"/>
    <col min="1038" max="1038" width="7" style="3" customWidth="1"/>
    <col min="1039" max="1039" width="7.5703125" style="3" customWidth="1"/>
    <col min="1040" max="1040" width="10.140625" style="3" bestFit="1" customWidth="1"/>
    <col min="1041" max="1041" width="5.5703125" style="3" customWidth="1"/>
    <col min="1042" max="1279" width="9.140625" style="3"/>
    <col min="1280" max="1280" width="4.5703125" style="3" customWidth="1"/>
    <col min="1281" max="1281" width="26.140625" style="3" customWidth="1"/>
    <col min="1282" max="1282" width="20" style="3" customWidth="1"/>
    <col min="1283" max="1283" width="6.140625" style="3" customWidth="1"/>
    <col min="1284" max="1292" width="6.28515625" style="3" customWidth="1"/>
    <col min="1293" max="1293" width="9.5703125" style="3" bestFit="1" customWidth="1"/>
    <col min="1294" max="1294" width="7" style="3" customWidth="1"/>
    <col min="1295" max="1295" width="7.5703125" style="3" customWidth="1"/>
    <col min="1296" max="1296" width="10.140625" style="3" bestFit="1" customWidth="1"/>
    <col min="1297" max="1297" width="5.5703125" style="3" customWidth="1"/>
    <col min="1298" max="1535" width="9.140625" style="3"/>
    <col min="1536" max="1536" width="4.5703125" style="3" customWidth="1"/>
    <col min="1537" max="1537" width="26.140625" style="3" customWidth="1"/>
    <col min="1538" max="1538" width="20" style="3" customWidth="1"/>
    <col min="1539" max="1539" width="6.140625" style="3" customWidth="1"/>
    <col min="1540" max="1548" width="6.28515625" style="3" customWidth="1"/>
    <col min="1549" max="1549" width="9.5703125" style="3" bestFit="1" customWidth="1"/>
    <col min="1550" max="1550" width="7" style="3" customWidth="1"/>
    <col min="1551" max="1551" width="7.5703125" style="3" customWidth="1"/>
    <col min="1552" max="1552" width="10.140625" style="3" bestFit="1" customWidth="1"/>
    <col min="1553" max="1553" width="5.5703125" style="3" customWidth="1"/>
    <col min="1554" max="1791" width="9.140625" style="3"/>
    <col min="1792" max="1792" width="4.5703125" style="3" customWidth="1"/>
    <col min="1793" max="1793" width="26.140625" style="3" customWidth="1"/>
    <col min="1794" max="1794" width="20" style="3" customWidth="1"/>
    <col min="1795" max="1795" width="6.140625" style="3" customWidth="1"/>
    <col min="1796" max="1804" width="6.28515625" style="3" customWidth="1"/>
    <col min="1805" max="1805" width="9.5703125" style="3" bestFit="1" customWidth="1"/>
    <col min="1806" max="1806" width="7" style="3" customWidth="1"/>
    <col min="1807" max="1807" width="7.5703125" style="3" customWidth="1"/>
    <col min="1808" max="1808" width="10.140625" style="3" bestFit="1" customWidth="1"/>
    <col min="1809" max="1809" width="5.5703125" style="3" customWidth="1"/>
    <col min="1810" max="2047" width="9.140625" style="3"/>
    <col min="2048" max="2048" width="4.5703125" style="3" customWidth="1"/>
    <col min="2049" max="2049" width="26.140625" style="3" customWidth="1"/>
    <col min="2050" max="2050" width="20" style="3" customWidth="1"/>
    <col min="2051" max="2051" width="6.140625" style="3" customWidth="1"/>
    <col min="2052" max="2060" width="6.28515625" style="3" customWidth="1"/>
    <col min="2061" max="2061" width="9.5703125" style="3" bestFit="1" customWidth="1"/>
    <col min="2062" max="2062" width="7" style="3" customWidth="1"/>
    <col min="2063" max="2063" width="7.5703125" style="3" customWidth="1"/>
    <col min="2064" max="2064" width="10.140625" style="3" bestFit="1" customWidth="1"/>
    <col min="2065" max="2065" width="5.5703125" style="3" customWidth="1"/>
    <col min="2066" max="2303" width="9.140625" style="3"/>
    <col min="2304" max="2304" width="4.5703125" style="3" customWidth="1"/>
    <col min="2305" max="2305" width="26.140625" style="3" customWidth="1"/>
    <col min="2306" max="2306" width="20" style="3" customWidth="1"/>
    <col min="2307" max="2307" width="6.140625" style="3" customWidth="1"/>
    <col min="2308" max="2316" width="6.28515625" style="3" customWidth="1"/>
    <col min="2317" max="2317" width="9.5703125" style="3" bestFit="1" customWidth="1"/>
    <col min="2318" max="2318" width="7" style="3" customWidth="1"/>
    <col min="2319" max="2319" width="7.5703125" style="3" customWidth="1"/>
    <col min="2320" max="2320" width="10.140625" style="3" bestFit="1" customWidth="1"/>
    <col min="2321" max="2321" width="5.5703125" style="3" customWidth="1"/>
    <col min="2322" max="2559" width="9.140625" style="3"/>
    <col min="2560" max="2560" width="4.5703125" style="3" customWidth="1"/>
    <col min="2561" max="2561" width="26.140625" style="3" customWidth="1"/>
    <col min="2562" max="2562" width="20" style="3" customWidth="1"/>
    <col min="2563" max="2563" width="6.140625" style="3" customWidth="1"/>
    <col min="2564" max="2572" width="6.28515625" style="3" customWidth="1"/>
    <col min="2573" max="2573" width="9.5703125" style="3" bestFit="1" customWidth="1"/>
    <col min="2574" max="2574" width="7" style="3" customWidth="1"/>
    <col min="2575" max="2575" width="7.5703125" style="3" customWidth="1"/>
    <col min="2576" max="2576" width="10.140625" style="3" bestFit="1" customWidth="1"/>
    <col min="2577" max="2577" width="5.5703125" style="3" customWidth="1"/>
    <col min="2578" max="2815" width="9.140625" style="3"/>
    <col min="2816" max="2816" width="4.5703125" style="3" customWidth="1"/>
    <col min="2817" max="2817" width="26.140625" style="3" customWidth="1"/>
    <col min="2818" max="2818" width="20" style="3" customWidth="1"/>
    <col min="2819" max="2819" width="6.140625" style="3" customWidth="1"/>
    <col min="2820" max="2828" width="6.28515625" style="3" customWidth="1"/>
    <col min="2829" max="2829" width="9.5703125" style="3" bestFit="1" customWidth="1"/>
    <col min="2830" max="2830" width="7" style="3" customWidth="1"/>
    <col min="2831" max="2831" width="7.5703125" style="3" customWidth="1"/>
    <col min="2832" max="2832" width="10.140625" style="3" bestFit="1" customWidth="1"/>
    <col min="2833" max="2833" width="5.5703125" style="3" customWidth="1"/>
    <col min="2834" max="3071" width="9.140625" style="3"/>
    <col min="3072" max="3072" width="4.5703125" style="3" customWidth="1"/>
    <col min="3073" max="3073" width="26.140625" style="3" customWidth="1"/>
    <col min="3074" max="3074" width="20" style="3" customWidth="1"/>
    <col min="3075" max="3075" width="6.140625" style="3" customWidth="1"/>
    <col min="3076" max="3084" width="6.28515625" style="3" customWidth="1"/>
    <col min="3085" max="3085" width="9.5703125" style="3" bestFit="1" customWidth="1"/>
    <col min="3086" max="3086" width="7" style="3" customWidth="1"/>
    <col min="3087" max="3087" width="7.5703125" style="3" customWidth="1"/>
    <col min="3088" max="3088" width="10.140625" style="3" bestFit="1" customWidth="1"/>
    <col min="3089" max="3089" width="5.5703125" style="3" customWidth="1"/>
    <col min="3090" max="3327" width="9.140625" style="3"/>
    <col min="3328" max="3328" width="4.5703125" style="3" customWidth="1"/>
    <col min="3329" max="3329" width="26.140625" style="3" customWidth="1"/>
    <col min="3330" max="3330" width="20" style="3" customWidth="1"/>
    <col min="3331" max="3331" width="6.140625" style="3" customWidth="1"/>
    <col min="3332" max="3340" width="6.28515625" style="3" customWidth="1"/>
    <col min="3341" max="3341" width="9.5703125" style="3" bestFit="1" customWidth="1"/>
    <col min="3342" max="3342" width="7" style="3" customWidth="1"/>
    <col min="3343" max="3343" width="7.5703125" style="3" customWidth="1"/>
    <col min="3344" max="3344" width="10.140625" style="3" bestFit="1" customWidth="1"/>
    <col min="3345" max="3345" width="5.5703125" style="3" customWidth="1"/>
    <col min="3346" max="3583" width="9.140625" style="3"/>
    <col min="3584" max="3584" width="4.5703125" style="3" customWidth="1"/>
    <col min="3585" max="3585" width="26.140625" style="3" customWidth="1"/>
    <col min="3586" max="3586" width="20" style="3" customWidth="1"/>
    <col min="3587" max="3587" width="6.140625" style="3" customWidth="1"/>
    <col min="3588" max="3596" width="6.28515625" style="3" customWidth="1"/>
    <col min="3597" max="3597" width="9.5703125" style="3" bestFit="1" customWidth="1"/>
    <col min="3598" max="3598" width="7" style="3" customWidth="1"/>
    <col min="3599" max="3599" width="7.5703125" style="3" customWidth="1"/>
    <col min="3600" max="3600" width="10.140625" style="3" bestFit="1" customWidth="1"/>
    <col min="3601" max="3601" width="5.5703125" style="3" customWidth="1"/>
    <col min="3602" max="3839" width="9.140625" style="3"/>
    <col min="3840" max="3840" width="4.5703125" style="3" customWidth="1"/>
    <col min="3841" max="3841" width="26.140625" style="3" customWidth="1"/>
    <col min="3842" max="3842" width="20" style="3" customWidth="1"/>
    <col min="3843" max="3843" width="6.140625" style="3" customWidth="1"/>
    <col min="3844" max="3852" width="6.28515625" style="3" customWidth="1"/>
    <col min="3853" max="3853" width="9.5703125" style="3" bestFit="1" customWidth="1"/>
    <col min="3854" max="3854" width="7" style="3" customWidth="1"/>
    <col min="3855" max="3855" width="7.5703125" style="3" customWidth="1"/>
    <col min="3856" max="3856" width="10.140625" style="3" bestFit="1" customWidth="1"/>
    <col min="3857" max="3857" width="5.5703125" style="3" customWidth="1"/>
    <col min="3858" max="4095" width="9.140625" style="3"/>
    <col min="4096" max="4096" width="4.5703125" style="3" customWidth="1"/>
    <col min="4097" max="4097" width="26.140625" style="3" customWidth="1"/>
    <col min="4098" max="4098" width="20" style="3" customWidth="1"/>
    <col min="4099" max="4099" width="6.140625" style="3" customWidth="1"/>
    <col min="4100" max="4108" width="6.28515625" style="3" customWidth="1"/>
    <col min="4109" max="4109" width="9.5703125" style="3" bestFit="1" customWidth="1"/>
    <col min="4110" max="4110" width="7" style="3" customWidth="1"/>
    <col min="4111" max="4111" width="7.5703125" style="3" customWidth="1"/>
    <col min="4112" max="4112" width="10.140625" style="3" bestFit="1" customWidth="1"/>
    <col min="4113" max="4113" width="5.5703125" style="3" customWidth="1"/>
    <col min="4114" max="4351" width="9.140625" style="3"/>
    <col min="4352" max="4352" width="4.5703125" style="3" customWidth="1"/>
    <col min="4353" max="4353" width="26.140625" style="3" customWidth="1"/>
    <col min="4354" max="4354" width="20" style="3" customWidth="1"/>
    <col min="4355" max="4355" width="6.140625" style="3" customWidth="1"/>
    <col min="4356" max="4364" width="6.28515625" style="3" customWidth="1"/>
    <col min="4365" max="4365" width="9.5703125" style="3" bestFit="1" customWidth="1"/>
    <col min="4366" max="4366" width="7" style="3" customWidth="1"/>
    <col min="4367" max="4367" width="7.5703125" style="3" customWidth="1"/>
    <col min="4368" max="4368" width="10.140625" style="3" bestFit="1" customWidth="1"/>
    <col min="4369" max="4369" width="5.5703125" style="3" customWidth="1"/>
    <col min="4370" max="4607" width="9.140625" style="3"/>
    <col min="4608" max="4608" width="4.5703125" style="3" customWidth="1"/>
    <col min="4609" max="4609" width="26.140625" style="3" customWidth="1"/>
    <col min="4610" max="4610" width="20" style="3" customWidth="1"/>
    <col min="4611" max="4611" width="6.140625" style="3" customWidth="1"/>
    <col min="4612" max="4620" width="6.28515625" style="3" customWidth="1"/>
    <col min="4621" max="4621" width="9.5703125" style="3" bestFit="1" customWidth="1"/>
    <col min="4622" max="4622" width="7" style="3" customWidth="1"/>
    <col min="4623" max="4623" width="7.5703125" style="3" customWidth="1"/>
    <col min="4624" max="4624" width="10.140625" style="3" bestFit="1" customWidth="1"/>
    <col min="4625" max="4625" width="5.5703125" style="3" customWidth="1"/>
    <col min="4626" max="4863" width="9.140625" style="3"/>
    <col min="4864" max="4864" width="4.5703125" style="3" customWidth="1"/>
    <col min="4865" max="4865" width="26.140625" style="3" customWidth="1"/>
    <col min="4866" max="4866" width="20" style="3" customWidth="1"/>
    <col min="4867" max="4867" width="6.140625" style="3" customWidth="1"/>
    <col min="4868" max="4876" width="6.28515625" style="3" customWidth="1"/>
    <col min="4877" max="4877" width="9.5703125" style="3" bestFit="1" customWidth="1"/>
    <col min="4878" max="4878" width="7" style="3" customWidth="1"/>
    <col min="4879" max="4879" width="7.5703125" style="3" customWidth="1"/>
    <col min="4880" max="4880" width="10.140625" style="3" bestFit="1" customWidth="1"/>
    <col min="4881" max="4881" width="5.5703125" style="3" customWidth="1"/>
    <col min="4882" max="5119" width="9.140625" style="3"/>
    <col min="5120" max="5120" width="4.5703125" style="3" customWidth="1"/>
    <col min="5121" max="5121" width="26.140625" style="3" customWidth="1"/>
    <col min="5122" max="5122" width="20" style="3" customWidth="1"/>
    <col min="5123" max="5123" width="6.140625" style="3" customWidth="1"/>
    <col min="5124" max="5132" width="6.28515625" style="3" customWidth="1"/>
    <col min="5133" max="5133" width="9.5703125" style="3" bestFit="1" customWidth="1"/>
    <col min="5134" max="5134" width="7" style="3" customWidth="1"/>
    <col min="5135" max="5135" width="7.5703125" style="3" customWidth="1"/>
    <col min="5136" max="5136" width="10.140625" style="3" bestFit="1" customWidth="1"/>
    <col min="5137" max="5137" width="5.5703125" style="3" customWidth="1"/>
    <col min="5138" max="5375" width="9.140625" style="3"/>
    <col min="5376" max="5376" width="4.5703125" style="3" customWidth="1"/>
    <col min="5377" max="5377" width="26.140625" style="3" customWidth="1"/>
    <col min="5378" max="5378" width="20" style="3" customWidth="1"/>
    <col min="5379" max="5379" width="6.140625" style="3" customWidth="1"/>
    <col min="5380" max="5388" width="6.28515625" style="3" customWidth="1"/>
    <col min="5389" max="5389" width="9.5703125" style="3" bestFit="1" customWidth="1"/>
    <col min="5390" max="5390" width="7" style="3" customWidth="1"/>
    <col min="5391" max="5391" width="7.5703125" style="3" customWidth="1"/>
    <col min="5392" max="5392" width="10.140625" style="3" bestFit="1" customWidth="1"/>
    <col min="5393" max="5393" width="5.5703125" style="3" customWidth="1"/>
    <col min="5394" max="5631" width="9.140625" style="3"/>
    <col min="5632" max="5632" width="4.5703125" style="3" customWidth="1"/>
    <col min="5633" max="5633" width="26.140625" style="3" customWidth="1"/>
    <col min="5634" max="5634" width="20" style="3" customWidth="1"/>
    <col min="5635" max="5635" width="6.140625" style="3" customWidth="1"/>
    <col min="5636" max="5644" width="6.28515625" style="3" customWidth="1"/>
    <col min="5645" max="5645" width="9.5703125" style="3" bestFit="1" customWidth="1"/>
    <col min="5646" max="5646" width="7" style="3" customWidth="1"/>
    <col min="5647" max="5647" width="7.5703125" style="3" customWidth="1"/>
    <col min="5648" max="5648" width="10.140625" style="3" bestFit="1" customWidth="1"/>
    <col min="5649" max="5649" width="5.5703125" style="3" customWidth="1"/>
    <col min="5650" max="5887" width="9.140625" style="3"/>
    <col min="5888" max="5888" width="4.5703125" style="3" customWidth="1"/>
    <col min="5889" max="5889" width="26.140625" style="3" customWidth="1"/>
    <col min="5890" max="5890" width="20" style="3" customWidth="1"/>
    <col min="5891" max="5891" width="6.140625" style="3" customWidth="1"/>
    <col min="5892" max="5900" width="6.28515625" style="3" customWidth="1"/>
    <col min="5901" max="5901" width="9.5703125" style="3" bestFit="1" customWidth="1"/>
    <col min="5902" max="5902" width="7" style="3" customWidth="1"/>
    <col min="5903" max="5903" width="7.5703125" style="3" customWidth="1"/>
    <col min="5904" max="5904" width="10.140625" style="3" bestFit="1" customWidth="1"/>
    <col min="5905" max="5905" width="5.5703125" style="3" customWidth="1"/>
    <col min="5906" max="6143" width="9.140625" style="3"/>
    <col min="6144" max="6144" width="4.5703125" style="3" customWidth="1"/>
    <col min="6145" max="6145" width="26.140625" style="3" customWidth="1"/>
    <col min="6146" max="6146" width="20" style="3" customWidth="1"/>
    <col min="6147" max="6147" width="6.140625" style="3" customWidth="1"/>
    <col min="6148" max="6156" width="6.28515625" style="3" customWidth="1"/>
    <col min="6157" max="6157" width="9.5703125" style="3" bestFit="1" customWidth="1"/>
    <col min="6158" max="6158" width="7" style="3" customWidth="1"/>
    <col min="6159" max="6159" width="7.5703125" style="3" customWidth="1"/>
    <col min="6160" max="6160" width="10.140625" style="3" bestFit="1" customWidth="1"/>
    <col min="6161" max="6161" width="5.5703125" style="3" customWidth="1"/>
    <col min="6162" max="6399" width="9.140625" style="3"/>
    <col min="6400" max="6400" width="4.5703125" style="3" customWidth="1"/>
    <col min="6401" max="6401" width="26.140625" style="3" customWidth="1"/>
    <col min="6402" max="6402" width="20" style="3" customWidth="1"/>
    <col min="6403" max="6403" width="6.140625" style="3" customWidth="1"/>
    <col min="6404" max="6412" width="6.28515625" style="3" customWidth="1"/>
    <col min="6413" max="6413" width="9.5703125" style="3" bestFit="1" customWidth="1"/>
    <col min="6414" max="6414" width="7" style="3" customWidth="1"/>
    <col min="6415" max="6415" width="7.5703125" style="3" customWidth="1"/>
    <col min="6416" max="6416" width="10.140625" style="3" bestFit="1" customWidth="1"/>
    <col min="6417" max="6417" width="5.5703125" style="3" customWidth="1"/>
    <col min="6418" max="6655" width="9.140625" style="3"/>
    <col min="6656" max="6656" width="4.5703125" style="3" customWidth="1"/>
    <col min="6657" max="6657" width="26.140625" style="3" customWidth="1"/>
    <col min="6658" max="6658" width="20" style="3" customWidth="1"/>
    <col min="6659" max="6659" width="6.140625" style="3" customWidth="1"/>
    <col min="6660" max="6668" width="6.28515625" style="3" customWidth="1"/>
    <col min="6669" max="6669" width="9.5703125" style="3" bestFit="1" customWidth="1"/>
    <col min="6670" max="6670" width="7" style="3" customWidth="1"/>
    <col min="6671" max="6671" width="7.5703125" style="3" customWidth="1"/>
    <col min="6672" max="6672" width="10.140625" style="3" bestFit="1" customWidth="1"/>
    <col min="6673" max="6673" width="5.5703125" style="3" customWidth="1"/>
    <col min="6674" max="6911" width="9.140625" style="3"/>
    <col min="6912" max="6912" width="4.5703125" style="3" customWidth="1"/>
    <col min="6913" max="6913" width="26.140625" style="3" customWidth="1"/>
    <col min="6914" max="6914" width="20" style="3" customWidth="1"/>
    <col min="6915" max="6915" width="6.140625" style="3" customWidth="1"/>
    <col min="6916" max="6924" width="6.28515625" style="3" customWidth="1"/>
    <col min="6925" max="6925" width="9.5703125" style="3" bestFit="1" customWidth="1"/>
    <col min="6926" max="6926" width="7" style="3" customWidth="1"/>
    <col min="6927" max="6927" width="7.5703125" style="3" customWidth="1"/>
    <col min="6928" max="6928" width="10.140625" style="3" bestFit="1" customWidth="1"/>
    <col min="6929" max="6929" width="5.5703125" style="3" customWidth="1"/>
    <col min="6930" max="7167" width="9.140625" style="3"/>
    <col min="7168" max="7168" width="4.5703125" style="3" customWidth="1"/>
    <col min="7169" max="7169" width="26.140625" style="3" customWidth="1"/>
    <col min="7170" max="7170" width="20" style="3" customWidth="1"/>
    <col min="7171" max="7171" width="6.140625" style="3" customWidth="1"/>
    <col min="7172" max="7180" width="6.28515625" style="3" customWidth="1"/>
    <col min="7181" max="7181" width="9.5703125" style="3" bestFit="1" customWidth="1"/>
    <col min="7182" max="7182" width="7" style="3" customWidth="1"/>
    <col min="7183" max="7183" width="7.5703125" style="3" customWidth="1"/>
    <col min="7184" max="7184" width="10.140625" style="3" bestFit="1" customWidth="1"/>
    <col min="7185" max="7185" width="5.5703125" style="3" customWidth="1"/>
    <col min="7186" max="7423" width="9.140625" style="3"/>
    <col min="7424" max="7424" width="4.5703125" style="3" customWidth="1"/>
    <col min="7425" max="7425" width="26.140625" style="3" customWidth="1"/>
    <col min="7426" max="7426" width="20" style="3" customWidth="1"/>
    <col min="7427" max="7427" width="6.140625" style="3" customWidth="1"/>
    <col min="7428" max="7436" width="6.28515625" style="3" customWidth="1"/>
    <col min="7437" max="7437" width="9.5703125" style="3" bestFit="1" customWidth="1"/>
    <col min="7438" max="7438" width="7" style="3" customWidth="1"/>
    <col min="7439" max="7439" width="7.5703125" style="3" customWidth="1"/>
    <col min="7440" max="7440" width="10.140625" style="3" bestFit="1" customWidth="1"/>
    <col min="7441" max="7441" width="5.5703125" style="3" customWidth="1"/>
    <col min="7442" max="7679" width="9.140625" style="3"/>
    <col min="7680" max="7680" width="4.5703125" style="3" customWidth="1"/>
    <col min="7681" max="7681" width="26.140625" style="3" customWidth="1"/>
    <col min="7682" max="7682" width="20" style="3" customWidth="1"/>
    <col min="7683" max="7683" width="6.140625" style="3" customWidth="1"/>
    <col min="7684" max="7692" width="6.28515625" style="3" customWidth="1"/>
    <col min="7693" max="7693" width="9.5703125" style="3" bestFit="1" customWidth="1"/>
    <col min="7694" max="7694" width="7" style="3" customWidth="1"/>
    <col min="7695" max="7695" width="7.5703125" style="3" customWidth="1"/>
    <col min="7696" max="7696" width="10.140625" style="3" bestFit="1" customWidth="1"/>
    <col min="7697" max="7697" width="5.5703125" style="3" customWidth="1"/>
    <col min="7698" max="7935" width="9.140625" style="3"/>
    <col min="7936" max="7936" width="4.5703125" style="3" customWidth="1"/>
    <col min="7937" max="7937" width="26.140625" style="3" customWidth="1"/>
    <col min="7938" max="7938" width="20" style="3" customWidth="1"/>
    <col min="7939" max="7939" width="6.140625" style="3" customWidth="1"/>
    <col min="7940" max="7948" width="6.28515625" style="3" customWidth="1"/>
    <col min="7949" max="7949" width="9.5703125" style="3" bestFit="1" customWidth="1"/>
    <col min="7950" max="7950" width="7" style="3" customWidth="1"/>
    <col min="7951" max="7951" width="7.5703125" style="3" customWidth="1"/>
    <col min="7952" max="7952" width="10.140625" style="3" bestFit="1" customWidth="1"/>
    <col min="7953" max="7953" width="5.5703125" style="3" customWidth="1"/>
    <col min="7954" max="8191" width="9.140625" style="3"/>
    <col min="8192" max="8192" width="4.5703125" style="3" customWidth="1"/>
    <col min="8193" max="8193" width="26.140625" style="3" customWidth="1"/>
    <col min="8194" max="8194" width="20" style="3" customWidth="1"/>
    <col min="8195" max="8195" width="6.140625" style="3" customWidth="1"/>
    <col min="8196" max="8204" width="6.28515625" style="3" customWidth="1"/>
    <col min="8205" max="8205" width="9.5703125" style="3" bestFit="1" customWidth="1"/>
    <col min="8206" max="8206" width="7" style="3" customWidth="1"/>
    <col min="8207" max="8207" width="7.5703125" style="3" customWidth="1"/>
    <col min="8208" max="8208" width="10.140625" style="3" bestFit="1" customWidth="1"/>
    <col min="8209" max="8209" width="5.5703125" style="3" customWidth="1"/>
    <col min="8210" max="8447" width="9.140625" style="3"/>
    <col min="8448" max="8448" width="4.5703125" style="3" customWidth="1"/>
    <col min="8449" max="8449" width="26.140625" style="3" customWidth="1"/>
    <col min="8450" max="8450" width="20" style="3" customWidth="1"/>
    <col min="8451" max="8451" width="6.140625" style="3" customWidth="1"/>
    <col min="8452" max="8460" width="6.28515625" style="3" customWidth="1"/>
    <col min="8461" max="8461" width="9.5703125" style="3" bestFit="1" customWidth="1"/>
    <col min="8462" max="8462" width="7" style="3" customWidth="1"/>
    <col min="8463" max="8463" width="7.5703125" style="3" customWidth="1"/>
    <col min="8464" max="8464" width="10.140625" style="3" bestFit="1" customWidth="1"/>
    <col min="8465" max="8465" width="5.5703125" style="3" customWidth="1"/>
    <col min="8466" max="8703" width="9.140625" style="3"/>
    <col min="8704" max="8704" width="4.5703125" style="3" customWidth="1"/>
    <col min="8705" max="8705" width="26.140625" style="3" customWidth="1"/>
    <col min="8706" max="8706" width="20" style="3" customWidth="1"/>
    <col min="8707" max="8707" width="6.140625" style="3" customWidth="1"/>
    <col min="8708" max="8716" width="6.28515625" style="3" customWidth="1"/>
    <col min="8717" max="8717" width="9.5703125" style="3" bestFit="1" customWidth="1"/>
    <col min="8718" max="8718" width="7" style="3" customWidth="1"/>
    <col min="8719" max="8719" width="7.5703125" style="3" customWidth="1"/>
    <col min="8720" max="8720" width="10.140625" style="3" bestFit="1" customWidth="1"/>
    <col min="8721" max="8721" width="5.5703125" style="3" customWidth="1"/>
    <col min="8722" max="8959" width="9.140625" style="3"/>
    <col min="8960" max="8960" width="4.5703125" style="3" customWidth="1"/>
    <col min="8961" max="8961" width="26.140625" style="3" customWidth="1"/>
    <col min="8962" max="8962" width="20" style="3" customWidth="1"/>
    <col min="8963" max="8963" width="6.140625" style="3" customWidth="1"/>
    <col min="8964" max="8972" width="6.28515625" style="3" customWidth="1"/>
    <col min="8973" max="8973" width="9.5703125" style="3" bestFit="1" customWidth="1"/>
    <col min="8974" max="8974" width="7" style="3" customWidth="1"/>
    <col min="8975" max="8975" width="7.5703125" style="3" customWidth="1"/>
    <col min="8976" max="8976" width="10.140625" style="3" bestFit="1" customWidth="1"/>
    <col min="8977" max="8977" width="5.5703125" style="3" customWidth="1"/>
    <col min="8978" max="9215" width="9.140625" style="3"/>
    <col min="9216" max="9216" width="4.5703125" style="3" customWidth="1"/>
    <col min="9217" max="9217" width="26.140625" style="3" customWidth="1"/>
    <col min="9218" max="9218" width="20" style="3" customWidth="1"/>
    <col min="9219" max="9219" width="6.140625" style="3" customWidth="1"/>
    <col min="9220" max="9228" width="6.28515625" style="3" customWidth="1"/>
    <col min="9229" max="9229" width="9.5703125" style="3" bestFit="1" customWidth="1"/>
    <col min="9230" max="9230" width="7" style="3" customWidth="1"/>
    <col min="9231" max="9231" width="7.5703125" style="3" customWidth="1"/>
    <col min="9232" max="9232" width="10.140625" style="3" bestFit="1" customWidth="1"/>
    <col min="9233" max="9233" width="5.5703125" style="3" customWidth="1"/>
    <col min="9234" max="9471" width="9.140625" style="3"/>
    <col min="9472" max="9472" width="4.5703125" style="3" customWidth="1"/>
    <col min="9473" max="9473" width="26.140625" style="3" customWidth="1"/>
    <col min="9474" max="9474" width="20" style="3" customWidth="1"/>
    <col min="9475" max="9475" width="6.140625" style="3" customWidth="1"/>
    <col min="9476" max="9484" width="6.28515625" style="3" customWidth="1"/>
    <col min="9485" max="9485" width="9.5703125" style="3" bestFit="1" customWidth="1"/>
    <col min="9486" max="9486" width="7" style="3" customWidth="1"/>
    <col min="9487" max="9487" width="7.5703125" style="3" customWidth="1"/>
    <col min="9488" max="9488" width="10.140625" style="3" bestFit="1" customWidth="1"/>
    <col min="9489" max="9489" width="5.5703125" style="3" customWidth="1"/>
    <col min="9490" max="9727" width="9.140625" style="3"/>
    <col min="9728" max="9728" width="4.5703125" style="3" customWidth="1"/>
    <col min="9729" max="9729" width="26.140625" style="3" customWidth="1"/>
    <col min="9730" max="9730" width="20" style="3" customWidth="1"/>
    <col min="9731" max="9731" width="6.140625" style="3" customWidth="1"/>
    <col min="9732" max="9740" width="6.28515625" style="3" customWidth="1"/>
    <col min="9741" max="9741" width="9.5703125" style="3" bestFit="1" customWidth="1"/>
    <col min="9742" max="9742" width="7" style="3" customWidth="1"/>
    <col min="9743" max="9743" width="7.5703125" style="3" customWidth="1"/>
    <col min="9744" max="9744" width="10.140625" style="3" bestFit="1" customWidth="1"/>
    <col min="9745" max="9745" width="5.5703125" style="3" customWidth="1"/>
    <col min="9746" max="9983" width="9.140625" style="3"/>
    <col min="9984" max="9984" width="4.5703125" style="3" customWidth="1"/>
    <col min="9985" max="9985" width="26.140625" style="3" customWidth="1"/>
    <col min="9986" max="9986" width="20" style="3" customWidth="1"/>
    <col min="9987" max="9987" width="6.140625" style="3" customWidth="1"/>
    <col min="9988" max="9996" width="6.28515625" style="3" customWidth="1"/>
    <col min="9997" max="9997" width="9.5703125" style="3" bestFit="1" customWidth="1"/>
    <col min="9998" max="9998" width="7" style="3" customWidth="1"/>
    <col min="9999" max="9999" width="7.5703125" style="3" customWidth="1"/>
    <col min="10000" max="10000" width="10.140625" style="3" bestFit="1" customWidth="1"/>
    <col min="10001" max="10001" width="5.5703125" style="3" customWidth="1"/>
    <col min="10002" max="10239" width="9.140625" style="3"/>
    <col min="10240" max="10240" width="4.5703125" style="3" customWidth="1"/>
    <col min="10241" max="10241" width="26.140625" style="3" customWidth="1"/>
    <col min="10242" max="10242" width="20" style="3" customWidth="1"/>
    <col min="10243" max="10243" width="6.140625" style="3" customWidth="1"/>
    <col min="10244" max="10252" width="6.28515625" style="3" customWidth="1"/>
    <col min="10253" max="10253" width="9.5703125" style="3" bestFit="1" customWidth="1"/>
    <col min="10254" max="10254" width="7" style="3" customWidth="1"/>
    <col min="10255" max="10255" width="7.5703125" style="3" customWidth="1"/>
    <col min="10256" max="10256" width="10.140625" style="3" bestFit="1" customWidth="1"/>
    <col min="10257" max="10257" width="5.5703125" style="3" customWidth="1"/>
    <col min="10258" max="10495" width="9.140625" style="3"/>
    <col min="10496" max="10496" width="4.5703125" style="3" customWidth="1"/>
    <col min="10497" max="10497" width="26.140625" style="3" customWidth="1"/>
    <col min="10498" max="10498" width="20" style="3" customWidth="1"/>
    <col min="10499" max="10499" width="6.140625" style="3" customWidth="1"/>
    <col min="10500" max="10508" width="6.28515625" style="3" customWidth="1"/>
    <col min="10509" max="10509" width="9.5703125" style="3" bestFit="1" customWidth="1"/>
    <col min="10510" max="10510" width="7" style="3" customWidth="1"/>
    <col min="10511" max="10511" width="7.5703125" style="3" customWidth="1"/>
    <col min="10512" max="10512" width="10.140625" style="3" bestFit="1" customWidth="1"/>
    <col min="10513" max="10513" width="5.5703125" style="3" customWidth="1"/>
    <col min="10514" max="10751" width="9.140625" style="3"/>
    <col min="10752" max="10752" width="4.5703125" style="3" customWidth="1"/>
    <col min="10753" max="10753" width="26.140625" style="3" customWidth="1"/>
    <col min="10754" max="10754" width="20" style="3" customWidth="1"/>
    <col min="10755" max="10755" width="6.140625" style="3" customWidth="1"/>
    <col min="10756" max="10764" width="6.28515625" style="3" customWidth="1"/>
    <col min="10765" max="10765" width="9.5703125" style="3" bestFit="1" customWidth="1"/>
    <col min="10766" max="10766" width="7" style="3" customWidth="1"/>
    <col min="10767" max="10767" width="7.5703125" style="3" customWidth="1"/>
    <col min="10768" max="10768" width="10.140625" style="3" bestFit="1" customWidth="1"/>
    <col min="10769" max="10769" width="5.5703125" style="3" customWidth="1"/>
    <col min="10770" max="11007" width="9.140625" style="3"/>
    <col min="11008" max="11008" width="4.5703125" style="3" customWidth="1"/>
    <col min="11009" max="11009" width="26.140625" style="3" customWidth="1"/>
    <col min="11010" max="11010" width="20" style="3" customWidth="1"/>
    <col min="11011" max="11011" width="6.140625" style="3" customWidth="1"/>
    <col min="11012" max="11020" width="6.28515625" style="3" customWidth="1"/>
    <col min="11021" max="11021" width="9.5703125" style="3" bestFit="1" customWidth="1"/>
    <col min="11022" max="11022" width="7" style="3" customWidth="1"/>
    <col min="11023" max="11023" width="7.5703125" style="3" customWidth="1"/>
    <col min="11024" max="11024" width="10.140625" style="3" bestFit="1" customWidth="1"/>
    <col min="11025" max="11025" width="5.5703125" style="3" customWidth="1"/>
    <col min="11026" max="11263" width="9.140625" style="3"/>
    <col min="11264" max="11264" width="4.5703125" style="3" customWidth="1"/>
    <col min="11265" max="11265" width="26.140625" style="3" customWidth="1"/>
    <col min="11266" max="11266" width="20" style="3" customWidth="1"/>
    <col min="11267" max="11267" width="6.140625" style="3" customWidth="1"/>
    <col min="11268" max="11276" width="6.28515625" style="3" customWidth="1"/>
    <col min="11277" max="11277" width="9.5703125" style="3" bestFit="1" customWidth="1"/>
    <col min="11278" max="11278" width="7" style="3" customWidth="1"/>
    <col min="11279" max="11279" width="7.5703125" style="3" customWidth="1"/>
    <col min="11280" max="11280" width="10.140625" style="3" bestFit="1" customWidth="1"/>
    <col min="11281" max="11281" width="5.5703125" style="3" customWidth="1"/>
    <col min="11282" max="11519" width="9.140625" style="3"/>
    <col min="11520" max="11520" width="4.5703125" style="3" customWidth="1"/>
    <col min="11521" max="11521" width="26.140625" style="3" customWidth="1"/>
    <col min="11522" max="11522" width="20" style="3" customWidth="1"/>
    <col min="11523" max="11523" width="6.140625" style="3" customWidth="1"/>
    <col min="11524" max="11532" width="6.28515625" style="3" customWidth="1"/>
    <col min="11533" max="11533" width="9.5703125" style="3" bestFit="1" customWidth="1"/>
    <col min="11534" max="11534" width="7" style="3" customWidth="1"/>
    <col min="11535" max="11535" width="7.5703125" style="3" customWidth="1"/>
    <col min="11536" max="11536" width="10.140625" style="3" bestFit="1" customWidth="1"/>
    <col min="11537" max="11537" width="5.5703125" style="3" customWidth="1"/>
    <col min="11538" max="11775" width="9.140625" style="3"/>
    <col min="11776" max="11776" width="4.5703125" style="3" customWidth="1"/>
    <col min="11777" max="11777" width="26.140625" style="3" customWidth="1"/>
    <col min="11778" max="11778" width="20" style="3" customWidth="1"/>
    <col min="11779" max="11779" width="6.140625" style="3" customWidth="1"/>
    <col min="11780" max="11788" width="6.28515625" style="3" customWidth="1"/>
    <col min="11789" max="11789" width="9.5703125" style="3" bestFit="1" customWidth="1"/>
    <col min="11790" max="11790" width="7" style="3" customWidth="1"/>
    <col min="11791" max="11791" width="7.5703125" style="3" customWidth="1"/>
    <col min="11792" max="11792" width="10.140625" style="3" bestFit="1" customWidth="1"/>
    <col min="11793" max="11793" width="5.5703125" style="3" customWidth="1"/>
    <col min="11794" max="12031" width="9.140625" style="3"/>
    <col min="12032" max="12032" width="4.5703125" style="3" customWidth="1"/>
    <col min="12033" max="12033" width="26.140625" style="3" customWidth="1"/>
    <col min="12034" max="12034" width="20" style="3" customWidth="1"/>
    <col min="12035" max="12035" width="6.140625" style="3" customWidth="1"/>
    <col min="12036" max="12044" width="6.28515625" style="3" customWidth="1"/>
    <col min="12045" max="12045" width="9.5703125" style="3" bestFit="1" customWidth="1"/>
    <col min="12046" max="12046" width="7" style="3" customWidth="1"/>
    <col min="12047" max="12047" width="7.5703125" style="3" customWidth="1"/>
    <col min="12048" max="12048" width="10.140625" style="3" bestFit="1" customWidth="1"/>
    <col min="12049" max="12049" width="5.5703125" style="3" customWidth="1"/>
    <col min="12050" max="12287" width="9.140625" style="3"/>
    <col min="12288" max="12288" width="4.5703125" style="3" customWidth="1"/>
    <col min="12289" max="12289" width="26.140625" style="3" customWidth="1"/>
    <col min="12290" max="12290" width="20" style="3" customWidth="1"/>
    <col min="12291" max="12291" width="6.140625" style="3" customWidth="1"/>
    <col min="12292" max="12300" width="6.28515625" style="3" customWidth="1"/>
    <col min="12301" max="12301" width="9.5703125" style="3" bestFit="1" customWidth="1"/>
    <col min="12302" max="12302" width="7" style="3" customWidth="1"/>
    <col min="12303" max="12303" width="7.5703125" style="3" customWidth="1"/>
    <col min="12304" max="12304" width="10.140625" style="3" bestFit="1" customWidth="1"/>
    <col min="12305" max="12305" width="5.5703125" style="3" customWidth="1"/>
    <col min="12306" max="12543" width="9.140625" style="3"/>
    <col min="12544" max="12544" width="4.5703125" style="3" customWidth="1"/>
    <col min="12545" max="12545" width="26.140625" style="3" customWidth="1"/>
    <col min="12546" max="12546" width="20" style="3" customWidth="1"/>
    <col min="12547" max="12547" width="6.140625" style="3" customWidth="1"/>
    <col min="12548" max="12556" width="6.28515625" style="3" customWidth="1"/>
    <col min="12557" max="12557" width="9.5703125" style="3" bestFit="1" customWidth="1"/>
    <col min="12558" max="12558" width="7" style="3" customWidth="1"/>
    <col min="12559" max="12559" width="7.5703125" style="3" customWidth="1"/>
    <col min="12560" max="12560" width="10.140625" style="3" bestFit="1" customWidth="1"/>
    <col min="12561" max="12561" width="5.5703125" style="3" customWidth="1"/>
    <col min="12562" max="12799" width="9.140625" style="3"/>
    <col min="12800" max="12800" width="4.5703125" style="3" customWidth="1"/>
    <col min="12801" max="12801" width="26.140625" style="3" customWidth="1"/>
    <col min="12802" max="12802" width="20" style="3" customWidth="1"/>
    <col min="12803" max="12803" width="6.140625" style="3" customWidth="1"/>
    <col min="12804" max="12812" width="6.28515625" style="3" customWidth="1"/>
    <col min="12813" max="12813" width="9.5703125" style="3" bestFit="1" customWidth="1"/>
    <col min="12814" max="12814" width="7" style="3" customWidth="1"/>
    <col min="12815" max="12815" width="7.5703125" style="3" customWidth="1"/>
    <col min="12816" max="12816" width="10.140625" style="3" bestFit="1" customWidth="1"/>
    <col min="12817" max="12817" width="5.5703125" style="3" customWidth="1"/>
    <col min="12818" max="13055" width="9.140625" style="3"/>
    <col min="13056" max="13056" width="4.5703125" style="3" customWidth="1"/>
    <col min="13057" max="13057" width="26.140625" style="3" customWidth="1"/>
    <col min="13058" max="13058" width="20" style="3" customWidth="1"/>
    <col min="13059" max="13059" width="6.140625" style="3" customWidth="1"/>
    <col min="13060" max="13068" width="6.28515625" style="3" customWidth="1"/>
    <col min="13069" max="13069" width="9.5703125" style="3" bestFit="1" customWidth="1"/>
    <col min="13070" max="13070" width="7" style="3" customWidth="1"/>
    <col min="13071" max="13071" width="7.5703125" style="3" customWidth="1"/>
    <col min="13072" max="13072" width="10.140625" style="3" bestFit="1" customWidth="1"/>
    <col min="13073" max="13073" width="5.5703125" style="3" customWidth="1"/>
    <col min="13074" max="13311" width="9.140625" style="3"/>
    <col min="13312" max="13312" width="4.5703125" style="3" customWidth="1"/>
    <col min="13313" max="13313" width="26.140625" style="3" customWidth="1"/>
    <col min="13314" max="13314" width="20" style="3" customWidth="1"/>
    <col min="13315" max="13315" width="6.140625" style="3" customWidth="1"/>
    <col min="13316" max="13324" width="6.28515625" style="3" customWidth="1"/>
    <col min="13325" max="13325" width="9.5703125" style="3" bestFit="1" customWidth="1"/>
    <col min="13326" max="13326" width="7" style="3" customWidth="1"/>
    <col min="13327" max="13327" width="7.5703125" style="3" customWidth="1"/>
    <col min="13328" max="13328" width="10.140625" style="3" bestFit="1" customWidth="1"/>
    <col min="13329" max="13329" width="5.5703125" style="3" customWidth="1"/>
    <col min="13330" max="13567" width="9.140625" style="3"/>
    <col min="13568" max="13568" width="4.5703125" style="3" customWidth="1"/>
    <col min="13569" max="13569" width="26.140625" style="3" customWidth="1"/>
    <col min="13570" max="13570" width="20" style="3" customWidth="1"/>
    <col min="13571" max="13571" width="6.140625" style="3" customWidth="1"/>
    <col min="13572" max="13580" width="6.28515625" style="3" customWidth="1"/>
    <col min="13581" max="13581" width="9.5703125" style="3" bestFit="1" customWidth="1"/>
    <col min="13582" max="13582" width="7" style="3" customWidth="1"/>
    <col min="13583" max="13583" width="7.5703125" style="3" customWidth="1"/>
    <col min="13584" max="13584" width="10.140625" style="3" bestFit="1" customWidth="1"/>
    <col min="13585" max="13585" width="5.5703125" style="3" customWidth="1"/>
    <col min="13586" max="13823" width="9.140625" style="3"/>
    <col min="13824" max="13824" width="4.5703125" style="3" customWidth="1"/>
    <col min="13825" max="13825" width="26.140625" style="3" customWidth="1"/>
    <col min="13826" max="13826" width="20" style="3" customWidth="1"/>
    <col min="13827" max="13827" width="6.140625" style="3" customWidth="1"/>
    <col min="13828" max="13836" width="6.28515625" style="3" customWidth="1"/>
    <col min="13837" max="13837" width="9.5703125" style="3" bestFit="1" customWidth="1"/>
    <col min="13838" max="13838" width="7" style="3" customWidth="1"/>
    <col min="13839" max="13839" width="7.5703125" style="3" customWidth="1"/>
    <col min="13840" max="13840" width="10.140625" style="3" bestFit="1" customWidth="1"/>
    <col min="13841" max="13841" width="5.5703125" style="3" customWidth="1"/>
    <col min="13842" max="14079" width="9.140625" style="3"/>
    <col min="14080" max="14080" width="4.5703125" style="3" customWidth="1"/>
    <col min="14081" max="14081" width="26.140625" style="3" customWidth="1"/>
    <col min="14082" max="14082" width="20" style="3" customWidth="1"/>
    <col min="14083" max="14083" width="6.140625" style="3" customWidth="1"/>
    <col min="14084" max="14092" width="6.28515625" style="3" customWidth="1"/>
    <col min="14093" max="14093" width="9.5703125" style="3" bestFit="1" customWidth="1"/>
    <col min="14094" max="14094" width="7" style="3" customWidth="1"/>
    <col min="14095" max="14095" width="7.5703125" style="3" customWidth="1"/>
    <col min="14096" max="14096" width="10.140625" style="3" bestFit="1" customWidth="1"/>
    <col min="14097" max="14097" width="5.5703125" style="3" customWidth="1"/>
    <col min="14098" max="14335" width="9.140625" style="3"/>
    <col min="14336" max="14336" width="4.5703125" style="3" customWidth="1"/>
    <col min="14337" max="14337" width="26.140625" style="3" customWidth="1"/>
    <col min="14338" max="14338" width="20" style="3" customWidth="1"/>
    <col min="14339" max="14339" width="6.140625" style="3" customWidth="1"/>
    <col min="14340" max="14348" width="6.28515625" style="3" customWidth="1"/>
    <col min="14349" max="14349" width="9.5703125" style="3" bestFit="1" customWidth="1"/>
    <col min="14350" max="14350" width="7" style="3" customWidth="1"/>
    <col min="14351" max="14351" width="7.5703125" style="3" customWidth="1"/>
    <col min="14352" max="14352" width="10.140625" style="3" bestFit="1" customWidth="1"/>
    <col min="14353" max="14353" width="5.5703125" style="3" customWidth="1"/>
    <col min="14354" max="14591" width="9.140625" style="3"/>
    <col min="14592" max="14592" width="4.5703125" style="3" customWidth="1"/>
    <col min="14593" max="14593" width="26.140625" style="3" customWidth="1"/>
    <col min="14594" max="14594" width="20" style="3" customWidth="1"/>
    <col min="14595" max="14595" width="6.140625" style="3" customWidth="1"/>
    <col min="14596" max="14604" width="6.28515625" style="3" customWidth="1"/>
    <col min="14605" max="14605" width="9.5703125" style="3" bestFit="1" customWidth="1"/>
    <col min="14606" max="14606" width="7" style="3" customWidth="1"/>
    <col min="14607" max="14607" width="7.5703125" style="3" customWidth="1"/>
    <col min="14608" max="14608" width="10.140625" style="3" bestFit="1" customWidth="1"/>
    <col min="14609" max="14609" width="5.5703125" style="3" customWidth="1"/>
    <col min="14610" max="14847" width="9.140625" style="3"/>
    <col min="14848" max="14848" width="4.5703125" style="3" customWidth="1"/>
    <col min="14849" max="14849" width="26.140625" style="3" customWidth="1"/>
    <col min="14850" max="14850" width="20" style="3" customWidth="1"/>
    <col min="14851" max="14851" width="6.140625" style="3" customWidth="1"/>
    <col min="14852" max="14860" width="6.28515625" style="3" customWidth="1"/>
    <col min="14861" max="14861" width="9.5703125" style="3" bestFit="1" customWidth="1"/>
    <col min="14862" max="14862" width="7" style="3" customWidth="1"/>
    <col min="14863" max="14863" width="7.5703125" style="3" customWidth="1"/>
    <col min="14864" max="14864" width="10.140625" style="3" bestFit="1" customWidth="1"/>
    <col min="14865" max="14865" width="5.5703125" style="3" customWidth="1"/>
    <col min="14866" max="15103" width="9.140625" style="3"/>
    <col min="15104" max="15104" width="4.5703125" style="3" customWidth="1"/>
    <col min="15105" max="15105" width="26.140625" style="3" customWidth="1"/>
    <col min="15106" max="15106" width="20" style="3" customWidth="1"/>
    <col min="15107" max="15107" width="6.140625" style="3" customWidth="1"/>
    <col min="15108" max="15116" width="6.28515625" style="3" customWidth="1"/>
    <col min="15117" max="15117" width="9.5703125" style="3" bestFit="1" customWidth="1"/>
    <col min="15118" max="15118" width="7" style="3" customWidth="1"/>
    <col min="15119" max="15119" width="7.5703125" style="3" customWidth="1"/>
    <col min="15120" max="15120" width="10.140625" style="3" bestFit="1" customWidth="1"/>
    <col min="15121" max="15121" width="5.5703125" style="3" customWidth="1"/>
    <col min="15122" max="15359" width="9.140625" style="3"/>
    <col min="15360" max="15360" width="4.5703125" style="3" customWidth="1"/>
    <col min="15361" max="15361" width="26.140625" style="3" customWidth="1"/>
    <col min="15362" max="15362" width="20" style="3" customWidth="1"/>
    <col min="15363" max="15363" width="6.140625" style="3" customWidth="1"/>
    <col min="15364" max="15372" width="6.28515625" style="3" customWidth="1"/>
    <col min="15373" max="15373" width="9.5703125" style="3" bestFit="1" customWidth="1"/>
    <col min="15374" max="15374" width="7" style="3" customWidth="1"/>
    <col min="15375" max="15375" width="7.5703125" style="3" customWidth="1"/>
    <col min="15376" max="15376" width="10.140625" style="3" bestFit="1" customWidth="1"/>
    <col min="15377" max="15377" width="5.5703125" style="3" customWidth="1"/>
    <col min="15378" max="15615" width="9.140625" style="3"/>
    <col min="15616" max="15616" width="4.5703125" style="3" customWidth="1"/>
    <col min="15617" max="15617" width="26.140625" style="3" customWidth="1"/>
    <col min="15618" max="15618" width="20" style="3" customWidth="1"/>
    <col min="15619" max="15619" width="6.140625" style="3" customWidth="1"/>
    <col min="15620" max="15628" width="6.28515625" style="3" customWidth="1"/>
    <col min="15629" max="15629" width="9.5703125" style="3" bestFit="1" customWidth="1"/>
    <col min="15630" max="15630" width="7" style="3" customWidth="1"/>
    <col min="15631" max="15631" width="7.5703125" style="3" customWidth="1"/>
    <col min="15632" max="15632" width="10.140625" style="3" bestFit="1" customWidth="1"/>
    <col min="15633" max="15633" width="5.5703125" style="3" customWidth="1"/>
    <col min="15634" max="15871" width="9.140625" style="3"/>
    <col min="15872" max="15872" width="4.5703125" style="3" customWidth="1"/>
    <col min="15873" max="15873" width="26.140625" style="3" customWidth="1"/>
    <col min="15874" max="15874" width="20" style="3" customWidth="1"/>
    <col min="15875" max="15875" width="6.140625" style="3" customWidth="1"/>
    <col min="15876" max="15884" width="6.28515625" style="3" customWidth="1"/>
    <col min="15885" max="15885" width="9.5703125" style="3" bestFit="1" customWidth="1"/>
    <col min="15886" max="15886" width="7" style="3" customWidth="1"/>
    <col min="15887" max="15887" width="7.5703125" style="3" customWidth="1"/>
    <col min="15888" max="15888" width="10.140625" style="3" bestFit="1" customWidth="1"/>
    <col min="15889" max="15889" width="5.5703125" style="3" customWidth="1"/>
    <col min="15890" max="16127" width="9.140625" style="3"/>
    <col min="16128" max="16128" width="4.5703125" style="3" customWidth="1"/>
    <col min="16129" max="16129" width="26.140625" style="3" customWidth="1"/>
    <col min="16130" max="16130" width="20" style="3" customWidth="1"/>
    <col min="16131" max="16131" width="6.140625" style="3" customWidth="1"/>
    <col min="16132" max="16140" width="6.28515625" style="3" customWidth="1"/>
    <col min="16141" max="16141" width="9.5703125" style="3" bestFit="1" customWidth="1"/>
    <col min="16142" max="16142" width="7" style="3" customWidth="1"/>
    <col min="16143" max="16143" width="7.5703125" style="3" customWidth="1"/>
    <col min="16144" max="16144" width="10.140625" style="3" bestFit="1" customWidth="1"/>
    <col min="16145" max="16145" width="5.5703125" style="3" customWidth="1"/>
    <col min="16146" max="16384" width="9.140625" style="3"/>
  </cols>
  <sheetData>
    <row r="1" spans="1:17" ht="21" thickBot="1">
      <c r="A1" s="66"/>
      <c r="B1" s="67">
        <v>2023</v>
      </c>
      <c r="C1" s="403" t="s">
        <v>195</v>
      </c>
      <c r="D1" s="404"/>
      <c r="E1" s="404"/>
      <c r="F1" s="404"/>
      <c r="G1" s="404"/>
      <c r="H1" s="68" t="s">
        <v>2</v>
      </c>
      <c r="I1" s="67"/>
      <c r="J1" s="69" t="s">
        <v>3</v>
      </c>
      <c r="K1" s="69"/>
      <c r="L1" s="69"/>
      <c r="M1" s="67" t="s">
        <v>4</v>
      </c>
      <c r="N1" s="67"/>
      <c r="O1" s="67"/>
      <c r="P1" s="67"/>
    </row>
    <row r="2" spans="1:17" ht="16.5" thickBot="1">
      <c r="A2" s="6"/>
      <c r="B2" s="70" t="s">
        <v>25</v>
      </c>
      <c r="C2" s="71" t="s">
        <v>5</v>
      </c>
      <c r="D2" s="72" t="s">
        <v>10</v>
      </c>
      <c r="E2" s="73" t="s">
        <v>11</v>
      </c>
      <c r="F2" s="73" t="s">
        <v>12</v>
      </c>
      <c r="G2" s="73" t="s">
        <v>13</v>
      </c>
      <c r="H2" s="73" t="s">
        <v>14</v>
      </c>
      <c r="I2" s="73" t="s">
        <v>15</v>
      </c>
      <c r="J2" s="73" t="s">
        <v>16</v>
      </c>
      <c r="K2" s="74" t="s">
        <v>17</v>
      </c>
      <c r="L2" s="252" t="s">
        <v>18</v>
      </c>
      <c r="M2" s="75" t="s">
        <v>19</v>
      </c>
      <c r="N2" s="76" t="s">
        <v>26</v>
      </c>
      <c r="O2" s="77" t="s">
        <v>22</v>
      </c>
      <c r="P2" s="78" t="s">
        <v>20</v>
      </c>
      <c r="Q2" s="79"/>
    </row>
    <row r="3" spans="1:17" ht="15.75">
      <c r="A3" s="139">
        <v>1</v>
      </c>
      <c r="B3" s="159" t="s">
        <v>47</v>
      </c>
      <c r="C3" s="160">
        <v>-11</v>
      </c>
      <c r="D3" s="156"/>
      <c r="E3" s="157"/>
      <c r="F3" s="153"/>
      <c r="G3" s="153"/>
      <c r="H3" s="153"/>
      <c r="I3" s="153"/>
      <c r="J3" s="153"/>
      <c r="K3" s="155"/>
      <c r="L3" s="155"/>
      <c r="M3" s="146">
        <f t="shared" ref="M3:M42" si="0">SUM(D3:L3)</f>
        <v>0</v>
      </c>
      <c r="N3" s="147"/>
      <c r="O3" s="148"/>
      <c r="P3" s="149" t="e">
        <f t="shared" ref="P3:P42" si="1">M3/N3</f>
        <v>#DIV/0!</v>
      </c>
      <c r="Q3" s="80"/>
    </row>
    <row r="4" spans="1:17" ht="15.75">
      <c r="A4" s="139">
        <v>2</v>
      </c>
      <c r="B4" s="159" t="s">
        <v>99</v>
      </c>
      <c r="C4" s="160" t="s">
        <v>36</v>
      </c>
      <c r="D4" s="156"/>
      <c r="E4" s="153"/>
      <c r="F4" s="153"/>
      <c r="G4" s="153"/>
      <c r="H4" s="153"/>
      <c r="I4" s="153"/>
      <c r="J4" s="153"/>
      <c r="K4" s="155"/>
      <c r="L4" s="157"/>
      <c r="M4" s="146">
        <f t="shared" si="0"/>
        <v>0</v>
      </c>
      <c r="N4" s="147"/>
      <c r="O4" s="148"/>
      <c r="P4" s="149" t="e">
        <f t="shared" si="1"/>
        <v>#DIV/0!</v>
      </c>
      <c r="Q4" s="80"/>
    </row>
    <row r="5" spans="1:17" ht="15.75">
      <c r="A5" s="139">
        <f t="shared" ref="A5:A68" si="2">A4+1</f>
        <v>3</v>
      </c>
      <c r="B5" s="159" t="s">
        <v>165</v>
      </c>
      <c r="C5" s="160" t="s">
        <v>30</v>
      </c>
      <c r="D5" s="156"/>
      <c r="E5" s="154"/>
      <c r="F5" s="153"/>
      <c r="G5" s="154"/>
      <c r="H5" s="153"/>
      <c r="I5" s="153"/>
      <c r="J5" s="153"/>
      <c r="K5" s="157"/>
      <c r="L5" s="155"/>
      <c r="M5" s="146">
        <f t="shared" si="0"/>
        <v>0</v>
      </c>
      <c r="N5" s="147"/>
      <c r="O5" s="148"/>
      <c r="P5" s="149" t="e">
        <f t="shared" si="1"/>
        <v>#DIV/0!</v>
      </c>
      <c r="Q5" s="80"/>
    </row>
    <row r="6" spans="1:17" ht="15.75">
      <c r="A6" s="139">
        <f t="shared" si="2"/>
        <v>4</v>
      </c>
      <c r="B6" s="161" t="s">
        <v>57</v>
      </c>
      <c r="C6" s="160" t="s">
        <v>43</v>
      </c>
      <c r="D6" s="156"/>
      <c r="E6" s="154"/>
      <c r="F6" s="153"/>
      <c r="G6" s="154"/>
      <c r="H6" s="153"/>
      <c r="I6" s="153"/>
      <c r="J6" s="153"/>
      <c r="K6" s="157"/>
      <c r="L6" s="155"/>
      <c r="M6" s="146">
        <f t="shared" si="0"/>
        <v>0</v>
      </c>
      <c r="N6" s="147"/>
      <c r="O6" s="148"/>
      <c r="P6" s="149" t="e">
        <f t="shared" si="1"/>
        <v>#DIV/0!</v>
      </c>
      <c r="Q6" s="80"/>
    </row>
    <row r="7" spans="1:17" ht="15.75">
      <c r="A7" s="139">
        <f t="shared" si="2"/>
        <v>5</v>
      </c>
      <c r="B7" s="159" t="s">
        <v>58</v>
      </c>
      <c r="C7" s="160" t="s">
        <v>43</v>
      </c>
      <c r="D7" s="156"/>
      <c r="E7" s="154"/>
      <c r="F7" s="153"/>
      <c r="G7" s="154"/>
      <c r="H7" s="153"/>
      <c r="I7" s="153"/>
      <c r="J7" s="153"/>
      <c r="K7" s="157"/>
      <c r="L7" s="155"/>
      <c r="M7" s="146">
        <f t="shared" si="0"/>
        <v>0</v>
      </c>
      <c r="N7" s="147"/>
      <c r="O7" s="148"/>
      <c r="P7" s="149" t="e">
        <f t="shared" si="1"/>
        <v>#DIV/0!</v>
      </c>
      <c r="Q7" s="80"/>
    </row>
    <row r="8" spans="1:17" ht="15.75">
      <c r="A8" s="139">
        <f t="shared" si="2"/>
        <v>6</v>
      </c>
      <c r="B8" s="159" t="s">
        <v>113</v>
      </c>
      <c r="C8" s="160" t="s">
        <v>31</v>
      </c>
      <c r="D8" s="152"/>
      <c r="E8" s="164"/>
      <c r="F8" s="153"/>
      <c r="G8" s="153"/>
      <c r="H8" s="153"/>
      <c r="I8" s="153"/>
      <c r="J8" s="153"/>
      <c r="K8" s="155"/>
      <c r="L8" s="157"/>
      <c r="M8" s="146">
        <f t="shared" si="0"/>
        <v>0</v>
      </c>
      <c r="N8" s="147"/>
      <c r="O8" s="148"/>
      <c r="P8" s="149" t="e">
        <f t="shared" si="1"/>
        <v>#DIV/0!</v>
      </c>
      <c r="Q8" s="80"/>
    </row>
    <row r="9" spans="1:17" ht="15.75">
      <c r="A9" s="139">
        <f t="shared" si="2"/>
        <v>7</v>
      </c>
      <c r="B9" s="159" t="s">
        <v>166</v>
      </c>
      <c r="C9" s="160" t="s">
        <v>30</v>
      </c>
      <c r="D9" s="152"/>
      <c r="E9" s="154"/>
      <c r="F9" s="154"/>
      <c r="G9" s="154"/>
      <c r="H9" s="153"/>
      <c r="I9" s="154"/>
      <c r="J9" s="154"/>
      <c r="K9" s="157"/>
      <c r="L9" s="155"/>
      <c r="M9" s="146">
        <f t="shared" si="0"/>
        <v>0</v>
      </c>
      <c r="N9" s="147"/>
      <c r="O9" s="148"/>
      <c r="P9" s="149" t="e">
        <f t="shared" si="1"/>
        <v>#DIV/0!</v>
      </c>
      <c r="Q9" s="80"/>
    </row>
    <row r="10" spans="1:17" ht="15.75">
      <c r="A10" s="139">
        <f t="shared" si="2"/>
        <v>8</v>
      </c>
      <c r="B10" s="159" t="s">
        <v>100</v>
      </c>
      <c r="C10" s="160" t="s">
        <v>36</v>
      </c>
      <c r="D10" s="156"/>
      <c r="E10" s="153"/>
      <c r="F10" s="153"/>
      <c r="G10" s="153"/>
      <c r="H10" s="154"/>
      <c r="I10" s="162"/>
      <c r="J10" s="154"/>
      <c r="K10" s="155"/>
      <c r="L10" s="157"/>
      <c r="M10" s="146">
        <f t="shared" si="0"/>
        <v>0</v>
      </c>
      <c r="N10" s="147"/>
      <c r="O10" s="148"/>
      <c r="P10" s="149" t="e">
        <f t="shared" si="1"/>
        <v>#DIV/0!</v>
      </c>
      <c r="Q10" s="80"/>
    </row>
    <row r="11" spans="1:17" ht="15.75">
      <c r="A11" s="139">
        <f t="shared" si="2"/>
        <v>9</v>
      </c>
      <c r="B11" s="159" t="s">
        <v>78</v>
      </c>
      <c r="C11" s="160" t="s">
        <v>32</v>
      </c>
      <c r="D11" s="152"/>
      <c r="E11" s="154"/>
      <c r="F11" s="154"/>
      <c r="G11" s="155"/>
      <c r="H11" s="153"/>
      <c r="I11" s="153"/>
      <c r="J11" s="154"/>
      <c r="K11" s="155"/>
      <c r="L11" s="155"/>
      <c r="M11" s="146">
        <f t="shared" si="0"/>
        <v>0</v>
      </c>
      <c r="N11" s="147"/>
      <c r="O11" s="148"/>
      <c r="P11" s="149" t="e">
        <f t="shared" si="1"/>
        <v>#DIV/0!</v>
      </c>
      <c r="Q11" s="80"/>
    </row>
    <row r="12" spans="1:17" ht="15.75">
      <c r="A12" s="139">
        <f t="shared" si="2"/>
        <v>10</v>
      </c>
      <c r="B12" s="159" t="s">
        <v>68</v>
      </c>
      <c r="C12" s="160" t="s">
        <v>39</v>
      </c>
      <c r="D12" s="152"/>
      <c r="E12" s="153"/>
      <c r="F12" s="153"/>
      <c r="G12" s="153"/>
      <c r="H12" s="153"/>
      <c r="I12" s="154"/>
      <c r="J12" s="153"/>
      <c r="K12" s="155"/>
      <c r="L12" s="155"/>
      <c r="M12" s="146">
        <f t="shared" si="0"/>
        <v>0</v>
      </c>
      <c r="N12" s="147"/>
      <c r="O12" s="148"/>
      <c r="P12" s="149" t="e">
        <f t="shared" si="1"/>
        <v>#DIV/0!</v>
      </c>
      <c r="Q12" s="80"/>
    </row>
    <row r="13" spans="1:17" ht="15.75">
      <c r="A13" s="139">
        <f t="shared" si="2"/>
        <v>11</v>
      </c>
      <c r="B13" s="161" t="s">
        <v>112</v>
      </c>
      <c r="C13" s="163" t="s">
        <v>30</v>
      </c>
      <c r="D13" s="152"/>
      <c r="E13" s="154"/>
      <c r="F13" s="153"/>
      <c r="G13" s="154"/>
      <c r="H13" s="154"/>
      <c r="I13" s="153"/>
      <c r="J13" s="154"/>
      <c r="K13" s="155"/>
      <c r="L13" s="155"/>
      <c r="M13" s="146">
        <f t="shared" si="0"/>
        <v>0</v>
      </c>
      <c r="N13" s="147"/>
      <c r="O13" s="148"/>
      <c r="P13" s="149" t="e">
        <f t="shared" si="1"/>
        <v>#DIV/0!</v>
      </c>
      <c r="Q13" s="80"/>
    </row>
    <row r="14" spans="1:17" ht="15.75">
      <c r="A14" s="139">
        <f t="shared" si="2"/>
        <v>12</v>
      </c>
      <c r="B14" s="159" t="s">
        <v>49</v>
      </c>
      <c r="C14" s="160">
        <v>-11</v>
      </c>
      <c r="D14" s="152"/>
      <c r="E14" s="153"/>
      <c r="F14" s="153"/>
      <c r="G14" s="154"/>
      <c r="H14" s="153"/>
      <c r="I14" s="153"/>
      <c r="J14" s="154"/>
      <c r="K14" s="157"/>
      <c r="L14" s="155"/>
      <c r="M14" s="146">
        <f t="shared" si="0"/>
        <v>0</v>
      </c>
      <c r="N14" s="147"/>
      <c r="O14" s="148"/>
      <c r="P14" s="149" t="e">
        <f t="shared" si="1"/>
        <v>#DIV/0!</v>
      </c>
      <c r="Q14" s="80"/>
    </row>
    <row r="15" spans="1:17" ht="15.75">
      <c r="A15" s="139">
        <f t="shared" si="2"/>
        <v>13</v>
      </c>
      <c r="B15" s="159" t="s">
        <v>127</v>
      </c>
      <c r="C15" s="160" t="s">
        <v>40</v>
      </c>
      <c r="D15" s="152"/>
      <c r="E15" s="154"/>
      <c r="F15" s="154"/>
      <c r="G15" s="154"/>
      <c r="H15" s="153"/>
      <c r="I15" s="154"/>
      <c r="J15" s="153"/>
      <c r="K15" s="157"/>
      <c r="L15" s="155"/>
      <c r="M15" s="146">
        <f t="shared" si="0"/>
        <v>0</v>
      </c>
      <c r="N15" s="147"/>
      <c r="O15" s="148"/>
      <c r="P15" s="149" t="e">
        <f t="shared" si="1"/>
        <v>#DIV/0!</v>
      </c>
      <c r="Q15" s="80"/>
    </row>
    <row r="16" spans="1:17" ht="15.75">
      <c r="A16" s="139">
        <f t="shared" si="2"/>
        <v>14</v>
      </c>
      <c r="B16" s="159" t="s">
        <v>125</v>
      </c>
      <c r="C16" s="160" t="s">
        <v>40</v>
      </c>
      <c r="D16" s="152"/>
      <c r="E16" s="154"/>
      <c r="F16" s="154"/>
      <c r="G16" s="153"/>
      <c r="H16" s="153"/>
      <c r="I16" s="154"/>
      <c r="J16" s="153"/>
      <c r="K16" s="155"/>
      <c r="L16" s="155"/>
      <c r="M16" s="146">
        <f t="shared" si="0"/>
        <v>0</v>
      </c>
      <c r="N16" s="147"/>
      <c r="O16" s="148"/>
      <c r="P16" s="149" t="e">
        <f t="shared" si="1"/>
        <v>#DIV/0!</v>
      </c>
      <c r="Q16" s="80"/>
    </row>
    <row r="17" spans="1:17" ht="15.75">
      <c r="A17" s="139">
        <f t="shared" si="2"/>
        <v>15</v>
      </c>
      <c r="B17" s="159" t="s">
        <v>72</v>
      </c>
      <c r="C17" s="160" t="s">
        <v>46</v>
      </c>
      <c r="D17" s="156"/>
      <c r="E17" s="153"/>
      <c r="F17" s="153"/>
      <c r="G17" s="153"/>
      <c r="H17" s="154"/>
      <c r="I17" s="153"/>
      <c r="J17" s="154"/>
      <c r="K17" s="155"/>
      <c r="L17" s="155"/>
      <c r="M17" s="146">
        <f t="shared" si="0"/>
        <v>0</v>
      </c>
      <c r="N17" s="147"/>
      <c r="O17" s="148"/>
      <c r="P17" s="149" t="e">
        <f t="shared" si="1"/>
        <v>#DIV/0!</v>
      </c>
      <c r="Q17" s="80"/>
    </row>
    <row r="18" spans="1:17" ht="15.75">
      <c r="A18" s="139">
        <f t="shared" si="2"/>
        <v>16</v>
      </c>
      <c r="B18" s="159" t="s">
        <v>50</v>
      </c>
      <c r="C18" s="160">
        <v>-11</v>
      </c>
      <c r="D18" s="152"/>
      <c r="E18" s="154"/>
      <c r="F18" s="153"/>
      <c r="G18" s="154"/>
      <c r="H18" s="154"/>
      <c r="I18" s="153"/>
      <c r="J18" s="153"/>
      <c r="K18" s="157"/>
      <c r="L18" s="157"/>
      <c r="M18" s="146">
        <f t="shared" si="0"/>
        <v>0</v>
      </c>
      <c r="N18" s="147"/>
      <c r="O18" s="148"/>
      <c r="P18" s="149" t="e">
        <f t="shared" si="1"/>
        <v>#DIV/0!</v>
      </c>
      <c r="Q18" s="80"/>
    </row>
    <row r="19" spans="1:17" ht="15.75">
      <c r="A19" s="139">
        <f t="shared" si="2"/>
        <v>17</v>
      </c>
      <c r="B19" s="159" t="s">
        <v>67</v>
      </c>
      <c r="C19" s="160" t="s">
        <v>39</v>
      </c>
      <c r="D19" s="156"/>
      <c r="E19" s="153"/>
      <c r="F19" s="154"/>
      <c r="G19" s="153"/>
      <c r="H19" s="154"/>
      <c r="I19" s="154"/>
      <c r="J19" s="154"/>
      <c r="K19" s="157"/>
      <c r="L19" s="155"/>
      <c r="M19" s="146">
        <f t="shared" si="0"/>
        <v>0</v>
      </c>
      <c r="N19" s="147"/>
      <c r="O19" s="148"/>
      <c r="P19" s="149" t="e">
        <f t="shared" si="1"/>
        <v>#DIV/0!</v>
      </c>
      <c r="Q19" s="80"/>
    </row>
    <row r="20" spans="1:17" ht="15.75">
      <c r="A20" s="139">
        <f t="shared" si="2"/>
        <v>18</v>
      </c>
      <c r="B20" s="159" t="s">
        <v>135</v>
      </c>
      <c r="C20" s="160" t="s">
        <v>39</v>
      </c>
      <c r="D20" s="152"/>
      <c r="E20" s="154"/>
      <c r="F20" s="154"/>
      <c r="G20" s="153"/>
      <c r="H20" s="153"/>
      <c r="I20" s="154"/>
      <c r="J20" s="153"/>
      <c r="K20" s="155"/>
      <c r="L20" s="155"/>
      <c r="M20" s="146">
        <f t="shared" si="0"/>
        <v>0</v>
      </c>
      <c r="N20" s="147"/>
      <c r="O20" s="148"/>
      <c r="P20" s="149" t="e">
        <f t="shared" si="1"/>
        <v>#DIV/0!</v>
      </c>
    </row>
    <row r="21" spans="1:17" ht="15.75">
      <c r="A21" s="139">
        <f t="shared" si="2"/>
        <v>19</v>
      </c>
      <c r="B21" s="161" t="s">
        <v>101</v>
      </c>
      <c r="C21" s="163" t="s">
        <v>36</v>
      </c>
      <c r="D21" s="152"/>
      <c r="E21" s="154"/>
      <c r="F21" s="154"/>
      <c r="G21" s="154"/>
      <c r="H21" s="154"/>
      <c r="I21" s="153"/>
      <c r="J21" s="154"/>
      <c r="K21" s="155"/>
      <c r="L21" s="155"/>
      <c r="M21" s="146">
        <f t="shared" si="0"/>
        <v>0</v>
      </c>
      <c r="N21" s="147"/>
      <c r="O21" s="148"/>
      <c r="P21" s="149" t="e">
        <f t="shared" si="1"/>
        <v>#DIV/0!</v>
      </c>
    </row>
    <row r="22" spans="1:17" ht="15.75">
      <c r="A22" s="139">
        <f t="shared" si="2"/>
        <v>20</v>
      </c>
      <c r="B22" s="159" t="s">
        <v>120</v>
      </c>
      <c r="C22" s="160" t="s">
        <v>36</v>
      </c>
      <c r="D22" s="152"/>
      <c r="E22" s="153"/>
      <c r="F22" s="154"/>
      <c r="G22" s="154"/>
      <c r="H22" s="154"/>
      <c r="I22" s="154"/>
      <c r="J22" s="154"/>
      <c r="K22" s="157"/>
      <c r="L22" s="155"/>
      <c r="M22" s="146">
        <f t="shared" si="0"/>
        <v>0</v>
      </c>
      <c r="N22" s="147"/>
      <c r="O22" s="148"/>
      <c r="P22" s="149" t="e">
        <f t="shared" si="1"/>
        <v>#DIV/0!</v>
      </c>
    </row>
    <row r="23" spans="1:17" ht="15.75">
      <c r="A23" s="139">
        <f t="shared" si="2"/>
        <v>21</v>
      </c>
      <c r="B23" s="161" t="s">
        <v>55</v>
      </c>
      <c r="C23" s="163" t="s">
        <v>43</v>
      </c>
      <c r="D23" s="152"/>
      <c r="E23" s="154"/>
      <c r="F23" s="154"/>
      <c r="G23" s="154"/>
      <c r="H23" s="154"/>
      <c r="I23" s="154"/>
      <c r="J23" s="153"/>
      <c r="K23" s="155"/>
      <c r="L23" s="155"/>
      <c r="M23" s="146">
        <f t="shared" si="0"/>
        <v>0</v>
      </c>
      <c r="N23" s="147"/>
      <c r="O23" s="148"/>
      <c r="P23" s="149" t="e">
        <f t="shared" si="1"/>
        <v>#DIV/0!</v>
      </c>
    </row>
    <row r="24" spans="1:17" ht="15.75">
      <c r="A24" s="139">
        <f t="shared" si="2"/>
        <v>22</v>
      </c>
      <c r="B24" s="159" t="s">
        <v>70</v>
      </c>
      <c r="C24" s="160" t="s">
        <v>39</v>
      </c>
      <c r="D24" s="152"/>
      <c r="E24" s="154"/>
      <c r="F24" s="154"/>
      <c r="G24" s="162"/>
      <c r="H24" s="154"/>
      <c r="I24" s="154"/>
      <c r="J24" s="153"/>
      <c r="K24" s="155"/>
      <c r="L24" s="155"/>
      <c r="M24" s="146">
        <f t="shared" si="0"/>
        <v>0</v>
      </c>
      <c r="N24" s="147"/>
      <c r="O24" s="148"/>
      <c r="P24" s="149" t="e">
        <f t="shared" si="1"/>
        <v>#DIV/0!</v>
      </c>
    </row>
    <row r="25" spans="1:17" ht="15.75">
      <c r="A25" s="139">
        <f t="shared" si="2"/>
        <v>23</v>
      </c>
      <c r="B25" s="159" t="s">
        <v>129</v>
      </c>
      <c r="C25" s="160" t="s">
        <v>119</v>
      </c>
      <c r="D25" s="152"/>
      <c r="E25" s="154"/>
      <c r="F25" s="154"/>
      <c r="G25" s="154"/>
      <c r="H25" s="153"/>
      <c r="I25" s="154"/>
      <c r="J25" s="153"/>
      <c r="K25" s="155"/>
      <c r="L25" s="155"/>
      <c r="M25" s="146">
        <f t="shared" si="0"/>
        <v>0</v>
      </c>
      <c r="N25" s="147"/>
      <c r="O25" s="148"/>
      <c r="P25" s="149" t="e">
        <f t="shared" si="1"/>
        <v>#DIV/0!</v>
      </c>
    </row>
    <row r="26" spans="1:17" ht="15.75">
      <c r="A26" s="139">
        <f t="shared" si="2"/>
        <v>24</v>
      </c>
      <c r="B26" s="159" t="s">
        <v>111</v>
      </c>
      <c r="C26" s="160" t="s">
        <v>30</v>
      </c>
      <c r="D26" s="156"/>
      <c r="E26" s="153"/>
      <c r="F26" s="154"/>
      <c r="G26" s="153"/>
      <c r="H26" s="154"/>
      <c r="I26" s="154"/>
      <c r="J26" s="154"/>
      <c r="K26" s="155"/>
      <c r="L26" s="155"/>
      <c r="M26" s="146">
        <f t="shared" si="0"/>
        <v>0</v>
      </c>
      <c r="N26" s="147"/>
      <c r="O26" s="148"/>
      <c r="P26" s="149" t="e">
        <f t="shared" si="1"/>
        <v>#DIV/0!</v>
      </c>
    </row>
    <row r="27" spans="1:17" ht="15.75">
      <c r="A27" s="139">
        <f t="shared" si="2"/>
        <v>25</v>
      </c>
      <c r="B27" s="159" t="s">
        <v>69</v>
      </c>
      <c r="C27" s="160" t="s">
        <v>39</v>
      </c>
      <c r="D27" s="152"/>
      <c r="E27" s="154"/>
      <c r="F27" s="154"/>
      <c r="G27" s="153"/>
      <c r="H27" s="154"/>
      <c r="I27" s="154"/>
      <c r="J27" s="153"/>
      <c r="K27" s="155"/>
      <c r="L27" s="155"/>
      <c r="M27" s="146">
        <f t="shared" si="0"/>
        <v>0</v>
      </c>
      <c r="N27" s="147"/>
      <c r="O27" s="148"/>
      <c r="P27" s="149" t="e">
        <f t="shared" si="1"/>
        <v>#DIV/0!</v>
      </c>
    </row>
    <row r="28" spans="1:17" ht="15.75">
      <c r="A28" s="139">
        <f t="shared" si="2"/>
        <v>26</v>
      </c>
      <c r="B28" s="159" t="s">
        <v>168</v>
      </c>
      <c r="C28" s="160" t="s">
        <v>119</v>
      </c>
      <c r="D28" s="152"/>
      <c r="E28" s="154"/>
      <c r="F28" s="154"/>
      <c r="G28" s="154"/>
      <c r="H28" s="153"/>
      <c r="I28" s="153"/>
      <c r="J28" s="153"/>
      <c r="K28" s="155"/>
      <c r="L28" s="155"/>
      <c r="M28" s="146">
        <f t="shared" si="0"/>
        <v>0</v>
      </c>
      <c r="N28" s="147"/>
      <c r="O28" s="148"/>
      <c r="P28" s="149" t="e">
        <f t="shared" si="1"/>
        <v>#DIV/0!</v>
      </c>
    </row>
    <row r="29" spans="1:17" ht="15.75">
      <c r="A29" s="139">
        <f t="shared" si="2"/>
        <v>27</v>
      </c>
      <c r="B29" s="159" t="s">
        <v>141</v>
      </c>
      <c r="C29" s="160" t="s">
        <v>41</v>
      </c>
      <c r="D29" s="152"/>
      <c r="E29" s="154"/>
      <c r="F29" s="153"/>
      <c r="G29" s="153"/>
      <c r="H29" s="154"/>
      <c r="I29" s="153"/>
      <c r="J29" s="154"/>
      <c r="K29" s="155"/>
      <c r="L29" s="155"/>
      <c r="M29" s="146">
        <f t="shared" si="0"/>
        <v>0</v>
      </c>
      <c r="N29" s="147"/>
      <c r="O29" s="148"/>
      <c r="P29" s="149" t="e">
        <f t="shared" si="1"/>
        <v>#DIV/0!</v>
      </c>
    </row>
    <row r="30" spans="1:17" ht="15.75">
      <c r="A30" s="139">
        <f t="shared" si="2"/>
        <v>28</v>
      </c>
      <c r="B30" s="159" t="s">
        <v>169</v>
      </c>
      <c r="C30" s="160" t="s">
        <v>119</v>
      </c>
      <c r="D30" s="156"/>
      <c r="E30" s="154"/>
      <c r="F30" s="154"/>
      <c r="G30" s="154"/>
      <c r="H30" s="154"/>
      <c r="I30" s="154"/>
      <c r="J30" s="153"/>
      <c r="K30" s="155"/>
      <c r="L30" s="155"/>
      <c r="M30" s="146">
        <f t="shared" si="0"/>
        <v>0</v>
      </c>
      <c r="N30" s="147"/>
      <c r="O30" s="148"/>
      <c r="P30" s="149" t="e">
        <f t="shared" si="1"/>
        <v>#DIV/0!</v>
      </c>
    </row>
    <row r="31" spans="1:17" ht="15.75">
      <c r="A31" s="139">
        <f t="shared" si="2"/>
        <v>29</v>
      </c>
      <c r="B31" s="159" t="s">
        <v>178</v>
      </c>
      <c r="C31" s="160" t="s">
        <v>43</v>
      </c>
      <c r="D31" s="165"/>
      <c r="E31" s="153"/>
      <c r="F31" s="154"/>
      <c r="G31" s="154"/>
      <c r="H31" s="153"/>
      <c r="I31" s="154"/>
      <c r="J31" s="153"/>
      <c r="K31" s="155"/>
      <c r="L31" s="155"/>
      <c r="M31" s="146">
        <f t="shared" si="0"/>
        <v>0</v>
      </c>
      <c r="N31" s="147"/>
      <c r="O31" s="148"/>
      <c r="P31" s="149" t="e">
        <f t="shared" si="1"/>
        <v>#DIV/0!</v>
      </c>
    </row>
    <row r="32" spans="1:17" ht="15.75">
      <c r="A32" s="139">
        <f t="shared" si="2"/>
        <v>30</v>
      </c>
      <c r="B32" s="159" t="s">
        <v>79</v>
      </c>
      <c r="C32" s="160" t="s">
        <v>32</v>
      </c>
      <c r="D32" s="152"/>
      <c r="E32" s="153"/>
      <c r="F32" s="154"/>
      <c r="G32" s="154"/>
      <c r="H32" s="153"/>
      <c r="I32" s="153"/>
      <c r="J32" s="154"/>
      <c r="K32" s="157"/>
      <c r="L32" s="155"/>
      <c r="M32" s="146">
        <f t="shared" si="0"/>
        <v>0</v>
      </c>
      <c r="N32" s="147"/>
      <c r="O32" s="148"/>
      <c r="P32" s="149" t="e">
        <f t="shared" si="1"/>
        <v>#DIV/0!</v>
      </c>
    </row>
    <row r="33" spans="1:17" ht="15.75">
      <c r="A33" s="139">
        <f t="shared" si="2"/>
        <v>31</v>
      </c>
      <c r="B33" s="161" t="s">
        <v>83</v>
      </c>
      <c r="C33" s="163" t="s">
        <v>28</v>
      </c>
      <c r="D33" s="152"/>
      <c r="E33" s="153"/>
      <c r="F33" s="154"/>
      <c r="G33" s="153"/>
      <c r="H33" s="154"/>
      <c r="I33" s="154"/>
      <c r="J33" s="154"/>
      <c r="K33" s="157"/>
      <c r="L33" s="155"/>
      <c r="M33" s="146">
        <f t="shared" si="0"/>
        <v>0</v>
      </c>
      <c r="N33" s="147"/>
      <c r="O33" s="148"/>
      <c r="P33" s="149" t="e">
        <f t="shared" si="1"/>
        <v>#DIV/0!</v>
      </c>
    </row>
    <row r="34" spans="1:17" ht="15.75">
      <c r="A34" s="139">
        <f t="shared" si="2"/>
        <v>32</v>
      </c>
      <c r="B34" s="159" t="s">
        <v>85</v>
      </c>
      <c r="C34" s="160" t="s">
        <v>28</v>
      </c>
      <c r="D34" s="152"/>
      <c r="E34" s="154"/>
      <c r="F34" s="154"/>
      <c r="G34" s="154"/>
      <c r="H34" s="154"/>
      <c r="I34" s="154"/>
      <c r="J34" s="154"/>
      <c r="K34" s="155"/>
      <c r="L34" s="155"/>
      <c r="M34" s="146">
        <f t="shared" si="0"/>
        <v>0</v>
      </c>
      <c r="N34" s="147"/>
      <c r="O34" s="148"/>
      <c r="P34" s="149" t="e">
        <f t="shared" si="1"/>
        <v>#DIV/0!</v>
      </c>
    </row>
    <row r="35" spans="1:17" ht="15.75">
      <c r="A35" s="139">
        <f t="shared" si="2"/>
        <v>33</v>
      </c>
      <c r="B35" s="161" t="s">
        <v>157</v>
      </c>
      <c r="C35" s="163" t="s">
        <v>40</v>
      </c>
      <c r="D35" s="152"/>
      <c r="E35" s="154"/>
      <c r="F35" s="154"/>
      <c r="G35" s="154"/>
      <c r="H35" s="154"/>
      <c r="I35" s="154"/>
      <c r="J35" s="153"/>
      <c r="K35" s="155"/>
      <c r="L35" s="155"/>
      <c r="M35" s="146">
        <f t="shared" si="0"/>
        <v>0</v>
      </c>
      <c r="N35" s="147"/>
      <c r="O35" s="148"/>
      <c r="P35" s="149" t="e">
        <f t="shared" si="1"/>
        <v>#DIV/0!</v>
      </c>
    </row>
    <row r="36" spans="1:17" ht="15.75">
      <c r="A36" s="139">
        <f t="shared" si="2"/>
        <v>34</v>
      </c>
      <c r="B36" s="159" t="s">
        <v>56</v>
      </c>
      <c r="C36" s="160" t="s">
        <v>43</v>
      </c>
      <c r="D36" s="156"/>
      <c r="E36" s="154"/>
      <c r="F36" s="153"/>
      <c r="G36" s="153"/>
      <c r="H36" s="154"/>
      <c r="I36" s="154"/>
      <c r="J36" s="154"/>
      <c r="K36" s="155"/>
      <c r="L36" s="155"/>
      <c r="M36" s="146">
        <f t="shared" si="0"/>
        <v>0</v>
      </c>
      <c r="N36" s="147"/>
      <c r="O36" s="148"/>
      <c r="P36" s="149" t="e">
        <f t="shared" si="1"/>
        <v>#DIV/0!</v>
      </c>
    </row>
    <row r="37" spans="1:17" s="81" customFormat="1" ht="15.75">
      <c r="A37" s="139">
        <f t="shared" si="2"/>
        <v>35</v>
      </c>
      <c r="B37" s="159" t="s">
        <v>102</v>
      </c>
      <c r="C37" s="160" t="s">
        <v>36</v>
      </c>
      <c r="D37" s="156"/>
      <c r="E37" s="154"/>
      <c r="F37" s="153"/>
      <c r="G37" s="154"/>
      <c r="H37" s="153"/>
      <c r="I37" s="154"/>
      <c r="J37" s="154"/>
      <c r="K37" s="155"/>
      <c r="L37" s="155"/>
      <c r="M37" s="146">
        <f t="shared" si="0"/>
        <v>0</v>
      </c>
      <c r="N37" s="147"/>
      <c r="O37" s="148"/>
      <c r="P37" s="149" t="e">
        <f t="shared" si="1"/>
        <v>#DIV/0!</v>
      </c>
      <c r="Q37" s="8"/>
    </row>
    <row r="38" spans="1:17" s="81" customFormat="1" ht="15.75">
      <c r="A38" s="139">
        <f t="shared" si="2"/>
        <v>36</v>
      </c>
      <c r="B38" s="159" t="s">
        <v>134</v>
      </c>
      <c r="C38" s="160" t="s">
        <v>39</v>
      </c>
      <c r="D38" s="152"/>
      <c r="E38" s="154"/>
      <c r="F38" s="154"/>
      <c r="G38" s="154"/>
      <c r="H38" s="154"/>
      <c r="I38" s="154"/>
      <c r="J38" s="154"/>
      <c r="K38" s="155"/>
      <c r="L38" s="155"/>
      <c r="M38" s="146">
        <f t="shared" si="0"/>
        <v>0</v>
      </c>
      <c r="N38" s="147"/>
      <c r="O38" s="148"/>
      <c r="P38" s="149" t="e">
        <f t="shared" si="1"/>
        <v>#DIV/0!</v>
      </c>
      <c r="Q38" s="8"/>
    </row>
    <row r="39" spans="1:17" ht="15.75">
      <c r="A39" s="139">
        <f t="shared" si="2"/>
        <v>37</v>
      </c>
      <c r="B39" s="159" t="s">
        <v>160</v>
      </c>
      <c r="C39" s="160">
        <v>-11</v>
      </c>
      <c r="D39" s="152"/>
      <c r="E39" s="154"/>
      <c r="F39" s="154"/>
      <c r="G39" s="154"/>
      <c r="H39" s="154"/>
      <c r="I39" s="153"/>
      <c r="J39" s="154"/>
      <c r="K39" s="155"/>
      <c r="L39" s="155"/>
      <c r="M39" s="146">
        <f t="shared" si="0"/>
        <v>0</v>
      </c>
      <c r="N39" s="147"/>
      <c r="O39" s="148"/>
      <c r="P39" s="149" t="e">
        <f t="shared" si="1"/>
        <v>#DIV/0!</v>
      </c>
    </row>
    <row r="40" spans="1:17" ht="15.75">
      <c r="A40" s="139">
        <f t="shared" si="2"/>
        <v>38</v>
      </c>
      <c r="B40" s="159" t="s">
        <v>126</v>
      </c>
      <c r="C40" s="160" t="s">
        <v>40</v>
      </c>
      <c r="D40" s="152"/>
      <c r="E40" s="154"/>
      <c r="F40" s="154"/>
      <c r="G40" s="154"/>
      <c r="H40" s="154"/>
      <c r="I40" s="154"/>
      <c r="J40" s="154"/>
      <c r="K40" s="155"/>
      <c r="L40" s="155"/>
      <c r="M40" s="146">
        <f t="shared" si="0"/>
        <v>0</v>
      </c>
      <c r="N40" s="147"/>
      <c r="O40" s="148"/>
      <c r="P40" s="149" t="e">
        <f t="shared" si="1"/>
        <v>#DIV/0!</v>
      </c>
    </row>
    <row r="41" spans="1:17" s="81" customFormat="1" ht="15.75">
      <c r="A41" s="139">
        <f t="shared" si="2"/>
        <v>39</v>
      </c>
      <c r="B41" s="159" t="s">
        <v>82</v>
      </c>
      <c r="C41" s="160" t="s">
        <v>28</v>
      </c>
      <c r="D41" s="152"/>
      <c r="E41" s="153"/>
      <c r="F41" s="154"/>
      <c r="G41" s="154"/>
      <c r="H41" s="154"/>
      <c r="I41" s="154"/>
      <c r="J41" s="154"/>
      <c r="K41" s="155"/>
      <c r="L41" s="155"/>
      <c r="M41" s="146">
        <f t="shared" si="0"/>
        <v>0</v>
      </c>
      <c r="N41" s="147"/>
      <c r="O41" s="148"/>
      <c r="P41" s="149" t="e">
        <f t="shared" si="1"/>
        <v>#DIV/0!</v>
      </c>
      <c r="Q41" s="8"/>
    </row>
    <row r="42" spans="1:17" s="81" customFormat="1" ht="15.75">
      <c r="A42" s="139">
        <f t="shared" si="2"/>
        <v>40</v>
      </c>
      <c r="B42" s="159" t="s">
        <v>103</v>
      </c>
      <c r="C42" s="160" t="s">
        <v>41</v>
      </c>
      <c r="D42" s="152"/>
      <c r="E42" s="153"/>
      <c r="F42" s="154"/>
      <c r="G42" s="153"/>
      <c r="H42" s="154"/>
      <c r="I42" s="153"/>
      <c r="J42" s="154"/>
      <c r="K42" s="155"/>
      <c r="L42" s="155"/>
      <c r="M42" s="146">
        <f t="shared" si="0"/>
        <v>0</v>
      </c>
      <c r="N42" s="147"/>
      <c r="O42" s="148"/>
      <c r="P42" s="149" t="e">
        <f t="shared" si="1"/>
        <v>#DIV/0!</v>
      </c>
      <c r="Q42" s="8"/>
    </row>
    <row r="43" spans="1:17" s="81" customFormat="1" ht="15.75">
      <c r="A43" s="139">
        <f t="shared" si="2"/>
        <v>41</v>
      </c>
      <c r="B43" s="141"/>
      <c r="C43" s="142"/>
      <c r="D43" s="156"/>
      <c r="E43" s="153"/>
      <c r="F43" s="153"/>
      <c r="G43" s="153"/>
      <c r="H43" s="153"/>
      <c r="I43" s="153"/>
      <c r="J43" s="153"/>
      <c r="K43" s="157"/>
      <c r="L43" s="155"/>
      <c r="M43" s="146"/>
      <c r="N43" s="147"/>
      <c r="O43" s="148"/>
      <c r="P43" s="149"/>
      <c r="Q43" s="8"/>
    </row>
    <row r="44" spans="1:17" ht="15.75">
      <c r="A44" s="139">
        <f t="shared" si="2"/>
        <v>42</v>
      </c>
      <c r="B44" s="141"/>
      <c r="C44" s="142"/>
      <c r="D44" s="156"/>
      <c r="E44" s="153"/>
      <c r="F44" s="153"/>
      <c r="G44" s="153"/>
      <c r="H44" s="153"/>
      <c r="I44" s="153"/>
      <c r="J44" s="153"/>
      <c r="K44" s="155"/>
      <c r="L44" s="155"/>
      <c r="M44" s="146"/>
      <c r="N44" s="147"/>
      <c r="O44" s="148"/>
      <c r="P44" s="149"/>
    </row>
    <row r="45" spans="1:17" ht="15.75">
      <c r="A45" s="139">
        <f t="shared" si="2"/>
        <v>43</v>
      </c>
      <c r="B45" s="141"/>
      <c r="C45" s="142"/>
      <c r="D45" s="156"/>
      <c r="E45" s="153"/>
      <c r="F45" s="153"/>
      <c r="G45" s="153"/>
      <c r="H45" s="153"/>
      <c r="I45" s="153"/>
      <c r="J45" s="153"/>
      <c r="K45" s="157"/>
      <c r="L45" s="155"/>
      <c r="M45" s="146"/>
      <c r="N45" s="147"/>
      <c r="O45" s="148"/>
      <c r="P45" s="149"/>
    </row>
    <row r="46" spans="1:17" ht="15.75">
      <c r="A46" s="139">
        <f t="shared" si="2"/>
        <v>44</v>
      </c>
      <c r="B46" s="141"/>
      <c r="C46" s="142"/>
      <c r="D46" s="152"/>
      <c r="E46" s="154"/>
      <c r="F46" s="154"/>
      <c r="G46" s="153"/>
      <c r="H46" s="154"/>
      <c r="I46" s="154"/>
      <c r="J46" s="153"/>
      <c r="K46" s="155"/>
      <c r="L46" s="155"/>
      <c r="M46" s="146"/>
      <c r="N46" s="147"/>
      <c r="O46" s="148"/>
      <c r="P46" s="149"/>
    </row>
    <row r="47" spans="1:17" ht="15.75">
      <c r="A47" s="139">
        <f t="shared" si="2"/>
        <v>45</v>
      </c>
      <c r="B47" s="141"/>
      <c r="C47" s="220"/>
      <c r="D47" s="156"/>
      <c r="E47" s="153"/>
      <c r="F47" s="153"/>
      <c r="G47" s="153"/>
      <c r="H47" s="153"/>
      <c r="I47" s="153"/>
      <c r="J47" s="153"/>
      <c r="K47" s="157"/>
      <c r="L47" s="155"/>
      <c r="M47" s="146"/>
      <c r="N47" s="147"/>
      <c r="O47" s="148"/>
      <c r="P47" s="149"/>
    </row>
    <row r="48" spans="1:17" ht="15.75">
      <c r="A48" s="139">
        <f t="shared" si="2"/>
        <v>46</v>
      </c>
      <c r="B48" s="150"/>
      <c r="C48" s="151"/>
      <c r="D48" s="152"/>
      <c r="E48" s="153"/>
      <c r="F48" s="153"/>
      <c r="G48" s="153"/>
      <c r="H48" s="154"/>
      <c r="I48" s="153"/>
      <c r="J48" s="154"/>
      <c r="K48" s="155"/>
      <c r="L48" s="155"/>
      <c r="M48" s="146"/>
      <c r="N48" s="147"/>
      <c r="O48" s="148"/>
      <c r="P48" s="149"/>
    </row>
    <row r="49" spans="1:16" ht="15.75">
      <c r="A49" s="139">
        <f t="shared" si="2"/>
        <v>47</v>
      </c>
      <c r="B49" s="150"/>
      <c r="C49" s="151"/>
      <c r="D49" s="152"/>
      <c r="E49" s="153"/>
      <c r="F49" s="153"/>
      <c r="G49" s="153"/>
      <c r="H49" s="153"/>
      <c r="I49" s="154"/>
      <c r="J49" s="154"/>
      <c r="K49" s="157"/>
      <c r="L49" s="155"/>
      <c r="M49" s="146"/>
      <c r="N49" s="147"/>
      <c r="O49" s="148"/>
      <c r="P49" s="149"/>
    </row>
    <row r="50" spans="1:16" ht="15.75">
      <c r="A50" s="139">
        <f t="shared" si="2"/>
        <v>48</v>
      </c>
      <c r="B50" s="141"/>
      <c r="C50" s="142"/>
      <c r="D50" s="152"/>
      <c r="E50" s="154"/>
      <c r="F50" s="153"/>
      <c r="G50" s="153"/>
      <c r="H50" s="154"/>
      <c r="I50" s="154"/>
      <c r="J50" s="154"/>
      <c r="K50" s="155"/>
      <c r="L50" s="155"/>
      <c r="M50" s="146"/>
      <c r="N50" s="147"/>
      <c r="O50" s="148"/>
      <c r="P50" s="149"/>
    </row>
    <row r="51" spans="1:16" ht="15.75">
      <c r="A51" s="139">
        <f t="shared" si="2"/>
        <v>49</v>
      </c>
      <c r="B51" s="141"/>
      <c r="C51" s="142"/>
      <c r="D51" s="156"/>
      <c r="E51" s="153"/>
      <c r="F51" s="154"/>
      <c r="G51" s="154"/>
      <c r="H51" s="153"/>
      <c r="I51" s="153"/>
      <c r="J51" s="153"/>
      <c r="K51" s="157"/>
      <c r="L51" s="157"/>
      <c r="M51" s="146"/>
      <c r="N51" s="147"/>
      <c r="O51" s="148"/>
      <c r="P51" s="149"/>
    </row>
    <row r="52" spans="1:16" ht="15.75">
      <c r="A52" s="139">
        <f t="shared" si="2"/>
        <v>50</v>
      </c>
      <c r="B52" s="150"/>
      <c r="C52" s="151"/>
      <c r="D52" s="156"/>
      <c r="E52" s="154"/>
      <c r="F52" s="153"/>
      <c r="G52" s="154"/>
      <c r="H52" s="154"/>
      <c r="I52" s="153"/>
      <c r="J52" s="153"/>
      <c r="K52" s="155"/>
      <c r="L52" s="155"/>
      <c r="M52" s="146"/>
      <c r="N52" s="147"/>
      <c r="O52" s="148"/>
      <c r="P52" s="149"/>
    </row>
    <row r="53" spans="1:16" ht="15.75">
      <c r="A53" s="139">
        <f t="shared" si="2"/>
        <v>51</v>
      </c>
      <c r="B53" s="141"/>
      <c r="C53" s="142"/>
      <c r="D53" s="156"/>
      <c r="E53" s="154"/>
      <c r="F53" s="153"/>
      <c r="G53" s="154"/>
      <c r="H53" s="153"/>
      <c r="I53" s="153"/>
      <c r="J53" s="153"/>
      <c r="K53" s="157"/>
      <c r="L53" s="155"/>
      <c r="M53" s="146"/>
      <c r="N53" s="147"/>
      <c r="O53" s="148"/>
      <c r="P53" s="149"/>
    </row>
    <row r="54" spans="1:16" ht="15.75">
      <c r="A54" s="139">
        <f t="shared" si="2"/>
        <v>52</v>
      </c>
      <c r="B54" s="141"/>
      <c r="C54" s="142"/>
      <c r="D54" s="156"/>
      <c r="E54" s="153"/>
      <c r="F54" s="154"/>
      <c r="G54" s="153"/>
      <c r="H54" s="153"/>
      <c r="I54" s="153"/>
      <c r="J54" s="153"/>
      <c r="K54" s="155"/>
      <c r="L54" s="155"/>
      <c r="M54" s="146"/>
      <c r="N54" s="147"/>
      <c r="O54" s="148"/>
      <c r="P54" s="149"/>
    </row>
    <row r="55" spans="1:16" ht="15.75">
      <c r="A55" s="139">
        <f t="shared" si="2"/>
        <v>53</v>
      </c>
      <c r="B55" s="150"/>
      <c r="C55" s="151"/>
      <c r="D55" s="156"/>
      <c r="E55" s="154"/>
      <c r="F55" s="153"/>
      <c r="G55" s="153"/>
      <c r="H55" s="153"/>
      <c r="I55" s="153"/>
      <c r="J55" s="154"/>
      <c r="K55" s="155"/>
      <c r="L55" s="157"/>
      <c r="M55" s="146"/>
      <c r="N55" s="147"/>
      <c r="O55" s="148"/>
      <c r="P55" s="149"/>
    </row>
    <row r="56" spans="1:16" ht="15.75">
      <c r="A56" s="139">
        <f t="shared" si="2"/>
        <v>54</v>
      </c>
      <c r="B56" s="141"/>
      <c r="C56" s="142"/>
      <c r="D56" s="156"/>
      <c r="E56" s="153"/>
      <c r="F56" s="153"/>
      <c r="G56" s="153"/>
      <c r="H56" s="154"/>
      <c r="I56" s="153"/>
      <c r="J56" s="153"/>
      <c r="K56" s="155"/>
      <c r="L56" s="155"/>
      <c r="M56" s="146"/>
      <c r="N56" s="147"/>
      <c r="O56" s="148"/>
      <c r="P56" s="149"/>
    </row>
    <row r="57" spans="1:16" ht="15.75">
      <c r="A57" s="139">
        <f t="shared" si="2"/>
        <v>55</v>
      </c>
      <c r="B57" s="141"/>
      <c r="C57" s="142"/>
      <c r="D57" s="152"/>
      <c r="E57" s="153"/>
      <c r="F57" s="153"/>
      <c r="G57" s="154"/>
      <c r="H57" s="153"/>
      <c r="I57" s="153"/>
      <c r="J57" s="153"/>
      <c r="K57" s="157"/>
      <c r="L57" s="155"/>
      <c r="M57" s="146"/>
      <c r="N57" s="147"/>
      <c r="O57" s="148"/>
      <c r="P57" s="149"/>
    </row>
    <row r="58" spans="1:16" ht="15.75">
      <c r="A58" s="139">
        <f t="shared" si="2"/>
        <v>56</v>
      </c>
      <c r="B58" s="141"/>
      <c r="C58" s="142"/>
      <c r="D58" s="156"/>
      <c r="E58" s="153"/>
      <c r="F58" s="153"/>
      <c r="G58" s="153"/>
      <c r="H58" s="153"/>
      <c r="I58" s="154"/>
      <c r="J58" s="154"/>
      <c r="K58" s="157"/>
      <c r="L58" s="155"/>
      <c r="M58" s="146"/>
      <c r="N58" s="147"/>
      <c r="O58" s="148"/>
      <c r="P58" s="149"/>
    </row>
    <row r="59" spans="1:16" ht="15.75">
      <c r="A59" s="139">
        <f t="shared" si="2"/>
        <v>57</v>
      </c>
      <c r="B59" s="141"/>
      <c r="C59" s="142"/>
      <c r="D59" s="152"/>
      <c r="E59" s="153"/>
      <c r="F59" s="154"/>
      <c r="G59" s="153"/>
      <c r="H59" s="154"/>
      <c r="I59" s="153"/>
      <c r="J59" s="154"/>
      <c r="K59" s="155"/>
      <c r="L59" s="155"/>
      <c r="M59" s="146"/>
      <c r="N59" s="147"/>
      <c r="O59" s="148"/>
      <c r="P59" s="149"/>
    </row>
    <row r="60" spans="1:16" ht="15.75">
      <c r="A60" s="139">
        <f t="shared" si="2"/>
        <v>58</v>
      </c>
      <c r="B60" s="141"/>
      <c r="C60" s="142"/>
      <c r="D60" s="152"/>
      <c r="E60" s="154"/>
      <c r="F60" s="154"/>
      <c r="G60" s="154"/>
      <c r="H60" s="153"/>
      <c r="I60" s="154"/>
      <c r="J60" s="154"/>
      <c r="K60" s="155"/>
      <c r="L60" s="155"/>
      <c r="M60" s="146"/>
      <c r="N60" s="147"/>
      <c r="O60" s="148"/>
      <c r="P60" s="149"/>
    </row>
    <row r="61" spans="1:16" ht="15.75">
      <c r="A61" s="139">
        <f t="shared" si="2"/>
        <v>59</v>
      </c>
      <c r="B61" s="141"/>
      <c r="C61" s="142"/>
      <c r="D61" s="156"/>
      <c r="E61" s="153"/>
      <c r="F61" s="153"/>
      <c r="G61" s="153"/>
      <c r="H61" s="153"/>
      <c r="I61" s="154"/>
      <c r="J61" s="153"/>
      <c r="K61" s="157"/>
      <c r="L61" s="157"/>
      <c r="M61" s="146"/>
      <c r="N61" s="147"/>
      <c r="O61" s="148"/>
      <c r="P61" s="149"/>
    </row>
    <row r="62" spans="1:16" ht="15.75">
      <c r="A62" s="139">
        <f t="shared" si="2"/>
        <v>60</v>
      </c>
      <c r="B62" s="141"/>
      <c r="C62" s="142"/>
      <c r="D62" s="152"/>
      <c r="E62" s="153"/>
      <c r="F62" s="154"/>
      <c r="G62" s="154"/>
      <c r="H62" s="153"/>
      <c r="I62" s="154"/>
      <c r="J62" s="154"/>
      <c r="K62" s="157"/>
      <c r="L62" s="155"/>
      <c r="M62" s="146"/>
      <c r="N62" s="147"/>
      <c r="O62" s="148"/>
      <c r="P62" s="149"/>
    </row>
    <row r="63" spans="1:16" ht="15.75">
      <c r="A63" s="139">
        <f t="shared" si="2"/>
        <v>61</v>
      </c>
      <c r="B63" s="158"/>
      <c r="C63" s="142"/>
      <c r="D63" s="152"/>
      <c r="E63" s="153"/>
      <c r="F63" s="154"/>
      <c r="G63" s="153"/>
      <c r="H63" s="154"/>
      <c r="I63" s="153"/>
      <c r="J63" s="153"/>
      <c r="K63" s="157"/>
      <c r="L63" s="155"/>
      <c r="M63" s="146"/>
      <c r="N63" s="147"/>
      <c r="O63" s="148"/>
      <c r="P63" s="149"/>
    </row>
    <row r="64" spans="1:16" ht="15.75">
      <c r="A64" s="139">
        <f t="shared" si="2"/>
        <v>62</v>
      </c>
      <c r="B64" s="141"/>
      <c r="C64" s="142"/>
      <c r="D64" s="156"/>
      <c r="E64" s="153"/>
      <c r="F64" s="153"/>
      <c r="G64" s="153"/>
      <c r="H64" s="153"/>
      <c r="I64" s="153"/>
      <c r="J64" s="154"/>
      <c r="K64" s="157"/>
      <c r="L64" s="157"/>
      <c r="M64" s="146"/>
      <c r="N64" s="147"/>
      <c r="O64" s="148"/>
      <c r="P64" s="149"/>
    </row>
    <row r="65" spans="1:16" ht="15.75">
      <c r="A65" s="139">
        <f t="shared" si="2"/>
        <v>63</v>
      </c>
      <c r="B65" s="141"/>
      <c r="C65" s="142"/>
      <c r="D65" s="156"/>
      <c r="E65" s="153"/>
      <c r="F65" s="153"/>
      <c r="G65" s="153"/>
      <c r="H65" s="153"/>
      <c r="I65" s="153"/>
      <c r="J65" s="154"/>
      <c r="K65" s="155"/>
      <c r="L65" s="155"/>
      <c r="M65" s="146"/>
      <c r="N65" s="147"/>
      <c r="O65" s="148"/>
      <c r="P65" s="149"/>
    </row>
    <row r="66" spans="1:16" ht="15.75">
      <c r="A66" s="139">
        <f t="shared" si="2"/>
        <v>64</v>
      </c>
      <c r="B66" s="141"/>
      <c r="C66" s="142"/>
      <c r="D66" s="152"/>
      <c r="E66" s="154"/>
      <c r="F66" s="153"/>
      <c r="G66" s="153"/>
      <c r="H66" s="154"/>
      <c r="I66" s="153"/>
      <c r="J66" s="153"/>
      <c r="K66" s="157"/>
      <c r="L66" s="155"/>
      <c r="M66" s="146"/>
      <c r="N66" s="147"/>
      <c r="O66" s="148"/>
      <c r="P66" s="149"/>
    </row>
    <row r="67" spans="1:16" ht="15.75">
      <c r="A67" s="139">
        <f t="shared" si="2"/>
        <v>65</v>
      </c>
      <c r="B67" s="141"/>
      <c r="C67" s="142"/>
      <c r="D67" s="156"/>
      <c r="E67" s="153"/>
      <c r="F67" s="154"/>
      <c r="G67" s="154"/>
      <c r="H67" s="154"/>
      <c r="I67" s="154"/>
      <c r="J67" s="154"/>
      <c r="K67" s="155"/>
      <c r="L67" s="155"/>
      <c r="M67" s="146"/>
      <c r="N67" s="147"/>
      <c r="O67" s="148"/>
      <c r="P67" s="149"/>
    </row>
    <row r="68" spans="1:16" ht="15.75">
      <c r="A68" s="139">
        <f t="shared" si="2"/>
        <v>66</v>
      </c>
      <c r="B68" s="141"/>
      <c r="C68" s="142"/>
      <c r="D68" s="156"/>
      <c r="E68" s="153"/>
      <c r="F68" s="153"/>
      <c r="G68" s="162"/>
      <c r="H68" s="154"/>
      <c r="I68" s="153"/>
      <c r="J68" s="153"/>
      <c r="K68" s="155"/>
      <c r="L68" s="155"/>
      <c r="M68" s="146"/>
      <c r="N68" s="147"/>
      <c r="O68" s="148"/>
      <c r="P68" s="149"/>
    </row>
    <row r="69" spans="1:16" ht="15.75">
      <c r="A69" s="139">
        <f t="shared" ref="A69:A103" si="3">A68+1</f>
        <v>67</v>
      </c>
      <c r="B69" s="141"/>
      <c r="C69" s="142"/>
      <c r="D69" s="156"/>
      <c r="E69" s="153"/>
      <c r="F69" s="154"/>
      <c r="G69" s="153"/>
      <c r="H69" s="154"/>
      <c r="I69" s="153"/>
      <c r="J69" s="153"/>
      <c r="K69" s="157"/>
      <c r="L69" s="155"/>
      <c r="M69" s="146"/>
      <c r="N69" s="147"/>
      <c r="O69" s="148"/>
      <c r="P69" s="149"/>
    </row>
    <row r="70" spans="1:16" ht="15.75">
      <c r="A70" s="139">
        <f t="shared" si="3"/>
        <v>68</v>
      </c>
      <c r="B70" s="141"/>
      <c r="C70" s="142"/>
      <c r="D70" s="152"/>
      <c r="E70" s="154"/>
      <c r="F70" s="153"/>
      <c r="G70" s="153"/>
      <c r="H70" s="154"/>
      <c r="I70" s="154"/>
      <c r="J70" s="153"/>
      <c r="K70" s="155"/>
      <c r="L70" s="155"/>
      <c r="M70" s="146"/>
      <c r="N70" s="147"/>
      <c r="O70" s="148"/>
      <c r="P70" s="149"/>
    </row>
    <row r="71" spans="1:16" ht="15.75">
      <c r="A71" s="139">
        <f t="shared" si="3"/>
        <v>69</v>
      </c>
      <c r="B71" s="141"/>
      <c r="C71" s="167"/>
      <c r="D71" s="156"/>
      <c r="E71" s="154"/>
      <c r="F71" s="153"/>
      <c r="G71" s="154"/>
      <c r="H71" s="153"/>
      <c r="I71" s="154"/>
      <c r="J71" s="154"/>
      <c r="K71" s="157"/>
      <c r="L71" s="155"/>
      <c r="M71" s="146"/>
      <c r="N71" s="147"/>
      <c r="O71" s="148"/>
      <c r="P71" s="149"/>
    </row>
    <row r="72" spans="1:16" ht="15.75">
      <c r="A72" s="139">
        <f t="shared" si="3"/>
        <v>70</v>
      </c>
      <c r="B72" s="141"/>
      <c r="C72" s="167"/>
      <c r="D72" s="156"/>
      <c r="E72" s="154"/>
      <c r="F72" s="153"/>
      <c r="G72" s="154"/>
      <c r="H72" s="154"/>
      <c r="I72" s="154"/>
      <c r="J72" s="153"/>
      <c r="K72" s="157"/>
      <c r="L72" s="155"/>
      <c r="M72" s="146"/>
      <c r="N72" s="147"/>
      <c r="O72" s="148"/>
      <c r="P72" s="149"/>
    </row>
    <row r="73" spans="1:16" ht="15.75">
      <c r="A73" s="139">
        <f t="shared" si="3"/>
        <v>71</v>
      </c>
      <c r="B73" s="141"/>
      <c r="C73" s="167"/>
      <c r="D73" s="152"/>
      <c r="E73" s="154"/>
      <c r="F73" s="153"/>
      <c r="G73" s="153"/>
      <c r="H73" s="153"/>
      <c r="I73" s="153"/>
      <c r="J73" s="154"/>
      <c r="K73" s="155"/>
      <c r="L73" s="155"/>
      <c r="M73" s="146"/>
      <c r="N73" s="147"/>
      <c r="O73" s="148"/>
      <c r="P73" s="149"/>
    </row>
    <row r="74" spans="1:16" ht="15.75">
      <c r="A74" s="139">
        <f t="shared" si="3"/>
        <v>72</v>
      </c>
      <c r="B74" s="141"/>
      <c r="C74" s="167"/>
      <c r="D74" s="156"/>
      <c r="E74" s="154"/>
      <c r="F74" s="153"/>
      <c r="G74" s="153"/>
      <c r="H74" s="153"/>
      <c r="I74" s="154"/>
      <c r="J74" s="154"/>
      <c r="K74" s="157"/>
      <c r="L74" s="155"/>
      <c r="M74" s="146"/>
      <c r="N74" s="147"/>
      <c r="O74" s="148"/>
      <c r="P74" s="149"/>
    </row>
    <row r="75" spans="1:16" ht="15.75">
      <c r="A75" s="139">
        <f t="shared" si="3"/>
        <v>73</v>
      </c>
      <c r="B75" s="141"/>
      <c r="C75" s="167"/>
      <c r="D75" s="152"/>
      <c r="E75" s="154"/>
      <c r="F75" s="154"/>
      <c r="G75" s="153"/>
      <c r="H75" s="154"/>
      <c r="I75" s="153"/>
      <c r="J75" s="154"/>
      <c r="K75" s="155"/>
      <c r="L75" s="155"/>
      <c r="M75" s="146"/>
      <c r="N75" s="147"/>
      <c r="O75" s="148"/>
      <c r="P75" s="149"/>
    </row>
    <row r="76" spans="1:16" ht="15.75">
      <c r="A76" s="139">
        <f t="shared" si="3"/>
        <v>74</v>
      </c>
      <c r="B76" s="141"/>
      <c r="C76" s="167"/>
      <c r="D76" s="152"/>
      <c r="E76" s="153"/>
      <c r="F76" s="153"/>
      <c r="G76" s="153"/>
      <c r="H76" s="153"/>
      <c r="I76" s="154"/>
      <c r="J76" s="153"/>
      <c r="K76" s="155"/>
      <c r="L76" s="155"/>
      <c r="M76" s="146"/>
      <c r="N76" s="147"/>
      <c r="O76" s="148"/>
      <c r="P76" s="149"/>
    </row>
    <row r="77" spans="1:16" ht="15.75">
      <c r="A77" s="139">
        <f t="shared" si="3"/>
        <v>75</v>
      </c>
      <c r="B77" s="141"/>
      <c r="C77" s="167"/>
      <c r="D77" s="152"/>
      <c r="E77" s="153"/>
      <c r="F77" s="153"/>
      <c r="G77" s="153"/>
      <c r="H77" s="153"/>
      <c r="I77" s="153"/>
      <c r="J77" s="162"/>
      <c r="K77" s="155"/>
      <c r="L77" s="157"/>
      <c r="M77" s="146"/>
      <c r="N77" s="147"/>
      <c r="O77" s="148"/>
      <c r="P77" s="149"/>
    </row>
    <row r="78" spans="1:16" ht="15.75">
      <c r="A78" s="139">
        <f t="shared" si="3"/>
        <v>76</v>
      </c>
      <c r="B78" s="150"/>
      <c r="C78" s="168"/>
      <c r="D78" s="152"/>
      <c r="E78" s="154"/>
      <c r="F78" s="154"/>
      <c r="G78" s="154"/>
      <c r="H78" s="162"/>
      <c r="I78" s="153"/>
      <c r="J78" s="154"/>
      <c r="K78" s="157"/>
      <c r="L78" s="155"/>
      <c r="M78" s="146"/>
      <c r="N78" s="147"/>
      <c r="O78" s="148"/>
      <c r="P78" s="149"/>
    </row>
    <row r="79" spans="1:16" ht="15.75">
      <c r="A79" s="139">
        <f t="shared" si="3"/>
        <v>77</v>
      </c>
      <c r="B79" s="141"/>
      <c r="C79" s="167"/>
      <c r="D79" s="152"/>
      <c r="E79" s="164"/>
      <c r="F79" s="154"/>
      <c r="G79" s="154"/>
      <c r="H79" s="154"/>
      <c r="I79" s="154"/>
      <c r="J79" s="153"/>
      <c r="K79" s="157"/>
      <c r="L79" s="155"/>
      <c r="M79" s="146"/>
      <c r="N79" s="147"/>
      <c r="O79" s="148"/>
      <c r="P79" s="149"/>
    </row>
    <row r="80" spans="1:16" ht="15.75">
      <c r="A80" s="139">
        <f t="shared" si="3"/>
        <v>78</v>
      </c>
      <c r="B80" s="141"/>
      <c r="C80" s="167"/>
      <c r="D80" s="156"/>
      <c r="E80" s="154"/>
      <c r="F80" s="154"/>
      <c r="G80" s="154"/>
      <c r="H80" s="154"/>
      <c r="I80" s="153"/>
      <c r="J80" s="154"/>
      <c r="K80" s="155"/>
      <c r="L80" s="157"/>
      <c r="M80" s="146"/>
      <c r="N80" s="147"/>
      <c r="O80" s="148"/>
      <c r="P80" s="149"/>
    </row>
    <row r="81" spans="1:16" ht="15.75">
      <c r="A81" s="139">
        <f t="shared" si="3"/>
        <v>79</v>
      </c>
      <c r="B81" s="141"/>
      <c r="C81" s="167"/>
      <c r="D81" s="156"/>
      <c r="E81" s="153"/>
      <c r="F81" s="153"/>
      <c r="G81" s="153"/>
      <c r="H81" s="154"/>
      <c r="I81" s="153"/>
      <c r="J81" s="154"/>
      <c r="K81" s="157"/>
      <c r="L81" s="155"/>
      <c r="M81" s="146"/>
      <c r="N81" s="147"/>
      <c r="O81" s="148"/>
      <c r="P81" s="149"/>
    </row>
    <row r="82" spans="1:16" ht="15.75">
      <c r="A82" s="139">
        <f t="shared" si="3"/>
        <v>80</v>
      </c>
      <c r="B82" s="150"/>
      <c r="C82" s="168"/>
      <c r="D82" s="156"/>
      <c r="E82" s="154"/>
      <c r="F82" s="153"/>
      <c r="G82" s="153"/>
      <c r="H82" s="153"/>
      <c r="I82" s="154"/>
      <c r="J82" s="153"/>
      <c r="K82" s="155"/>
      <c r="L82" s="155"/>
      <c r="M82" s="146"/>
      <c r="N82" s="147"/>
      <c r="O82" s="148"/>
      <c r="P82" s="149"/>
    </row>
    <row r="83" spans="1:16" ht="15.75">
      <c r="A83" s="139">
        <f t="shared" si="3"/>
        <v>81</v>
      </c>
      <c r="B83" s="141"/>
      <c r="C83" s="142"/>
      <c r="D83" s="152"/>
      <c r="E83" s="153"/>
      <c r="F83" s="154"/>
      <c r="G83" s="154"/>
      <c r="H83" s="153"/>
      <c r="I83" s="154"/>
      <c r="J83" s="154"/>
      <c r="K83" s="155"/>
      <c r="L83" s="155"/>
      <c r="M83" s="146"/>
      <c r="N83" s="147"/>
      <c r="O83" s="148"/>
      <c r="P83" s="149"/>
    </row>
    <row r="84" spans="1:16" ht="15.75">
      <c r="A84" s="139">
        <f t="shared" si="3"/>
        <v>82</v>
      </c>
      <c r="B84" s="141"/>
      <c r="C84" s="142"/>
      <c r="D84" s="152"/>
      <c r="E84" s="154"/>
      <c r="F84" s="154"/>
      <c r="G84" s="154"/>
      <c r="H84" s="154"/>
      <c r="I84" s="153"/>
      <c r="J84" s="154"/>
      <c r="K84" s="157"/>
      <c r="L84" s="155"/>
      <c r="M84" s="146"/>
      <c r="N84" s="147"/>
      <c r="O84" s="148"/>
      <c r="P84" s="149"/>
    </row>
    <row r="85" spans="1:16" ht="15.75">
      <c r="A85" s="139">
        <f t="shared" si="3"/>
        <v>83</v>
      </c>
      <c r="B85" s="141"/>
      <c r="C85" s="142"/>
      <c r="D85" s="152"/>
      <c r="E85" s="154"/>
      <c r="F85" s="153"/>
      <c r="G85" s="154"/>
      <c r="H85" s="153"/>
      <c r="I85" s="154"/>
      <c r="J85" s="154"/>
      <c r="K85" s="155"/>
      <c r="L85" s="155"/>
      <c r="M85" s="146"/>
      <c r="N85" s="147"/>
      <c r="O85" s="148"/>
      <c r="P85" s="149"/>
    </row>
    <row r="86" spans="1:16" ht="15.75">
      <c r="A86" s="139">
        <f t="shared" si="3"/>
        <v>84</v>
      </c>
      <c r="B86" s="141"/>
      <c r="C86" s="142"/>
      <c r="D86" s="156"/>
      <c r="E86" s="154"/>
      <c r="F86" s="153"/>
      <c r="G86" s="154"/>
      <c r="H86" s="153"/>
      <c r="I86" s="153"/>
      <c r="J86" s="154"/>
      <c r="K86" s="155"/>
      <c r="L86" s="155"/>
      <c r="M86" s="146"/>
      <c r="N86" s="147"/>
      <c r="O86" s="148"/>
      <c r="P86" s="149"/>
    </row>
    <row r="87" spans="1:16" ht="15.75">
      <c r="A87" s="139">
        <f t="shared" si="3"/>
        <v>85</v>
      </c>
      <c r="B87" s="150"/>
      <c r="C87" s="151"/>
      <c r="D87" s="156"/>
      <c r="E87" s="154"/>
      <c r="F87" s="153"/>
      <c r="G87" s="153"/>
      <c r="H87" s="162"/>
      <c r="I87" s="154"/>
      <c r="J87" s="153"/>
      <c r="K87" s="155"/>
      <c r="L87" s="155"/>
      <c r="M87" s="146"/>
      <c r="N87" s="147"/>
      <c r="O87" s="148"/>
      <c r="P87" s="149"/>
    </row>
    <row r="88" spans="1:16" ht="15.75">
      <c r="A88" s="139">
        <f t="shared" si="3"/>
        <v>86</v>
      </c>
      <c r="B88" s="141"/>
      <c r="C88" s="142"/>
      <c r="D88" s="152"/>
      <c r="E88" s="153"/>
      <c r="F88" s="153"/>
      <c r="G88" s="153"/>
      <c r="H88" s="154"/>
      <c r="I88" s="153"/>
      <c r="J88" s="154"/>
      <c r="K88" s="155"/>
      <c r="L88" s="155"/>
      <c r="M88" s="146"/>
      <c r="N88" s="147"/>
      <c r="O88" s="148"/>
      <c r="P88" s="149"/>
    </row>
    <row r="89" spans="1:16" ht="15.75">
      <c r="A89" s="139">
        <f t="shared" si="3"/>
        <v>87</v>
      </c>
      <c r="B89" s="141"/>
      <c r="C89" s="167"/>
      <c r="D89" s="156"/>
      <c r="E89" s="153"/>
      <c r="F89" s="154"/>
      <c r="G89" s="154"/>
      <c r="H89" s="154"/>
      <c r="I89" s="154"/>
      <c r="J89" s="154"/>
      <c r="K89" s="157"/>
      <c r="L89" s="155"/>
      <c r="M89" s="146"/>
      <c r="N89" s="147"/>
      <c r="O89" s="148"/>
      <c r="P89" s="149"/>
    </row>
    <row r="90" spans="1:16" ht="15.75">
      <c r="A90" s="139">
        <f t="shared" si="3"/>
        <v>88</v>
      </c>
      <c r="B90" s="150"/>
      <c r="C90" s="168"/>
      <c r="D90" s="152"/>
      <c r="E90" s="154"/>
      <c r="F90" s="154"/>
      <c r="G90" s="154"/>
      <c r="H90" s="153"/>
      <c r="I90" s="154"/>
      <c r="J90" s="154"/>
      <c r="K90" s="155"/>
      <c r="L90" s="155"/>
      <c r="M90" s="146"/>
      <c r="N90" s="147"/>
      <c r="O90" s="148"/>
      <c r="P90" s="149"/>
    </row>
    <row r="91" spans="1:16" ht="15.75">
      <c r="A91" s="139">
        <f t="shared" si="3"/>
        <v>89</v>
      </c>
      <c r="B91" s="141"/>
      <c r="C91" s="167"/>
      <c r="D91" s="152"/>
      <c r="E91" s="154"/>
      <c r="F91" s="153"/>
      <c r="G91" s="153"/>
      <c r="H91" s="154"/>
      <c r="I91" s="154"/>
      <c r="J91" s="153"/>
      <c r="K91" s="157"/>
      <c r="L91" s="155"/>
      <c r="M91" s="146"/>
      <c r="N91" s="147"/>
      <c r="O91" s="148"/>
      <c r="P91" s="149"/>
    </row>
    <row r="92" spans="1:16" ht="15.75">
      <c r="A92" s="139">
        <f t="shared" si="3"/>
        <v>90</v>
      </c>
      <c r="B92" s="141"/>
      <c r="C92" s="167"/>
      <c r="D92" s="152"/>
      <c r="E92" s="154"/>
      <c r="F92" s="154"/>
      <c r="G92" s="153"/>
      <c r="H92" s="154"/>
      <c r="I92" s="154"/>
      <c r="J92" s="154"/>
      <c r="K92" s="155"/>
      <c r="L92" s="155"/>
      <c r="M92" s="146"/>
      <c r="N92" s="147"/>
      <c r="O92" s="148"/>
      <c r="P92" s="149"/>
    </row>
    <row r="93" spans="1:16" ht="15.75">
      <c r="A93" s="139">
        <f t="shared" si="3"/>
        <v>91</v>
      </c>
      <c r="B93" s="150"/>
      <c r="C93" s="168"/>
      <c r="D93" s="156"/>
      <c r="E93" s="153"/>
      <c r="F93" s="154"/>
      <c r="G93" s="154"/>
      <c r="H93" s="154"/>
      <c r="I93" s="154"/>
      <c r="J93" s="153"/>
      <c r="K93" s="157"/>
      <c r="L93" s="155"/>
      <c r="M93" s="146"/>
      <c r="N93" s="147"/>
      <c r="O93" s="148"/>
      <c r="P93" s="149"/>
    </row>
    <row r="94" spans="1:16" ht="15.75">
      <c r="A94" s="139">
        <f t="shared" si="3"/>
        <v>92</v>
      </c>
      <c r="B94" s="141"/>
      <c r="C94" s="167"/>
      <c r="D94" s="152"/>
      <c r="E94" s="153"/>
      <c r="F94" s="154"/>
      <c r="G94" s="154"/>
      <c r="H94" s="154"/>
      <c r="I94" s="154"/>
      <c r="J94" s="154"/>
      <c r="K94" s="155"/>
      <c r="L94" s="155"/>
      <c r="M94" s="146"/>
      <c r="N94" s="147"/>
      <c r="O94" s="148"/>
      <c r="P94" s="149"/>
    </row>
    <row r="95" spans="1:16" ht="15.75">
      <c r="A95" s="139">
        <f t="shared" si="3"/>
        <v>93</v>
      </c>
      <c r="B95" s="141"/>
      <c r="C95" s="167"/>
      <c r="D95" s="152"/>
      <c r="E95" s="153"/>
      <c r="F95" s="153"/>
      <c r="G95" s="154"/>
      <c r="H95" s="153"/>
      <c r="I95" s="154"/>
      <c r="J95" s="153"/>
      <c r="K95" s="157"/>
      <c r="L95" s="155"/>
      <c r="M95" s="146"/>
      <c r="N95" s="147"/>
      <c r="O95" s="148"/>
      <c r="P95" s="149"/>
    </row>
    <row r="96" spans="1:16" ht="15.75">
      <c r="A96" s="139">
        <f t="shared" si="3"/>
        <v>94</v>
      </c>
      <c r="B96" s="150"/>
      <c r="C96" s="168"/>
      <c r="D96" s="152"/>
      <c r="E96" s="154"/>
      <c r="F96" s="153"/>
      <c r="G96" s="154"/>
      <c r="H96" s="154"/>
      <c r="I96" s="154"/>
      <c r="J96" s="154"/>
      <c r="K96" s="157"/>
      <c r="L96" s="155"/>
      <c r="M96" s="146"/>
      <c r="N96" s="147"/>
      <c r="O96" s="148"/>
      <c r="P96" s="149"/>
    </row>
    <row r="97" spans="1:16" ht="15.75">
      <c r="A97" s="139">
        <f t="shared" si="3"/>
        <v>95</v>
      </c>
      <c r="B97" s="141"/>
      <c r="C97" s="167"/>
      <c r="D97" s="152"/>
      <c r="E97" s="154"/>
      <c r="F97" s="154"/>
      <c r="G97" s="154"/>
      <c r="H97" s="154"/>
      <c r="I97" s="153"/>
      <c r="J97" s="154"/>
      <c r="K97" s="155"/>
      <c r="L97" s="155"/>
      <c r="M97" s="146"/>
      <c r="N97" s="147"/>
      <c r="O97" s="148"/>
      <c r="P97" s="149"/>
    </row>
    <row r="98" spans="1:16" ht="15.75">
      <c r="A98" s="139">
        <f t="shared" si="3"/>
        <v>96</v>
      </c>
      <c r="B98" s="254"/>
      <c r="C98" s="258"/>
      <c r="D98" s="222"/>
      <c r="E98" s="172"/>
      <c r="F98" s="172"/>
      <c r="G98" s="172"/>
      <c r="H98" s="268"/>
      <c r="I98" s="268"/>
      <c r="J98" s="172"/>
      <c r="K98" s="269"/>
      <c r="L98" s="269"/>
      <c r="M98" s="174"/>
      <c r="N98" s="175"/>
      <c r="O98" s="176"/>
      <c r="P98" s="171"/>
    </row>
    <row r="99" spans="1:16" ht="15.75">
      <c r="A99" s="139">
        <f t="shared" si="3"/>
        <v>97</v>
      </c>
      <c r="B99" s="256"/>
      <c r="C99" s="260"/>
      <c r="D99" s="229"/>
      <c r="E99" s="177"/>
      <c r="F99" s="178"/>
      <c r="G99" s="177"/>
      <c r="H99" s="177"/>
      <c r="I99" s="178"/>
      <c r="J99" s="177"/>
      <c r="K99" s="179"/>
      <c r="L99" s="179"/>
      <c r="M99" s="180"/>
      <c r="N99" s="181"/>
      <c r="O99" s="182"/>
      <c r="P99" s="183"/>
    </row>
    <row r="100" spans="1:16" ht="15.75">
      <c r="A100" s="139">
        <f t="shared" si="3"/>
        <v>98</v>
      </c>
      <c r="B100" s="255"/>
      <c r="C100" s="259"/>
      <c r="D100" s="263"/>
      <c r="E100" s="186"/>
      <c r="F100" s="185"/>
      <c r="G100" s="187"/>
      <c r="H100" s="185"/>
      <c r="I100" s="185"/>
      <c r="J100" s="185"/>
      <c r="K100" s="187"/>
      <c r="L100" s="187"/>
      <c r="M100" s="188"/>
      <c r="N100" s="189"/>
      <c r="O100" s="190"/>
      <c r="P100" s="191"/>
    </row>
    <row r="101" spans="1:16" ht="15.75">
      <c r="A101" s="139">
        <f t="shared" si="3"/>
        <v>99</v>
      </c>
      <c r="B101" s="141"/>
      <c r="C101" s="142"/>
      <c r="D101" s="152"/>
      <c r="E101" s="154"/>
      <c r="F101" s="154"/>
      <c r="G101" s="157"/>
      <c r="H101" s="154"/>
      <c r="I101" s="154"/>
      <c r="J101" s="154"/>
      <c r="K101" s="155"/>
      <c r="L101" s="155"/>
      <c r="M101" s="146"/>
      <c r="N101" s="147"/>
      <c r="O101" s="148"/>
      <c r="P101" s="149"/>
    </row>
    <row r="102" spans="1:16" ht="15.75">
      <c r="A102" s="139">
        <f t="shared" si="3"/>
        <v>100</v>
      </c>
      <c r="B102" s="257"/>
      <c r="C102" s="261"/>
      <c r="D102" s="200"/>
      <c r="E102" s="202"/>
      <c r="F102" s="201"/>
      <c r="G102" s="203"/>
      <c r="H102" s="202"/>
      <c r="I102" s="202"/>
      <c r="J102" s="201"/>
      <c r="K102" s="204"/>
      <c r="L102" s="204"/>
      <c r="M102" s="205"/>
      <c r="N102" s="206"/>
      <c r="O102" s="207"/>
      <c r="P102" s="208"/>
    </row>
    <row r="103" spans="1:16" ht="15.75">
      <c r="A103" s="139">
        <f t="shared" si="3"/>
        <v>101</v>
      </c>
      <c r="B103" s="264"/>
      <c r="C103" s="266"/>
      <c r="D103" s="262"/>
      <c r="E103" s="230"/>
      <c r="F103" s="230"/>
      <c r="G103" s="233"/>
      <c r="H103" s="231"/>
      <c r="I103" s="230"/>
      <c r="J103" s="231"/>
      <c r="K103" s="232"/>
      <c r="L103" s="233"/>
      <c r="M103" s="234"/>
      <c r="N103" s="235"/>
      <c r="O103" s="236"/>
      <c r="P103" s="237"/>
    </row>
    <row r="104" spans="1:16" ht="15.75">
      <c r="A104" s="197"/>
      <c r="B104" s="141"/>
      <c r="C104" s="142"/>
      <c r="D104" s="152"/>
      <c r="E104" s="154"/>
      <c r="F104" s="154"/>
      <c r="G104" s="155"/>
      <c r="H104" s="154"/>
      <c r="I104" s="154"/>
      <c r="J104" s="154"/>
      <c r="K104" s="155"/>
      <c r="L104" s="155"/>
      <c r="M104" s="146"/>
      <c r="N104" s="147"/>
      <c r="O104" s="148"/>
      <c r="P104" s="149"/>
    </row>
    <row r="105" spans="1:16" ht="15.75">
      <c r="A105" s="197"/>
      <c r="B105" s="150"/>
      <c r="C105" s="151"/>
      <c r="D105" s="152"/>
      <c r="E105" s="154"/>
      <c r="F105" s="154"/>
      <c r="G105" s="157"/>
      <c r="H105" s="154"/>
      <c r="I105" s="154"/>
      <c r="J105" s="154"/>
      <c r="K105" s="155"/>
      <c r="L105" s="155"/>
      <c r="M105" s="146"/>
      <c r="N105" s="147"/>
      <c r="O105" s="148"/>
      <c r="P105" s="149"/>
    </row>
    <row r="106" spans="1:16" ht="16.5" thickBot="1">
      <c r="A106" s="209"/>
      <c r="B106" s="265"/>
      <c r="C106" s="267"/>
      <c r="D106" s="240"/>
      <c r="E106" s="241"/>
      <c r="F106" s="242"/>
      <c r="G106" s="244"/>
      <c r="H106" s="242"/>
      <c r="I106" s="242"/>
      <c r="J106" s="241"/>
      <c r="K106" s="244"/>
      <c r="L106" s="244"/>
      <c r="M106" s="245"/>
      <c r="N106" s="246"/>
      <c r="O106" s="247"/>
      <c r="P106" s="248"/>
    </row>
    <row r="107" spans="1:16" ht="13.5" thickTop="1"/>
  </sheetData>
  <sheetProtection selectLockedCells="1" selectUnlockedCells="1"/>
  <sortState ref="B3:P130">
    <sortCondition descending="1" ref="P3:P130"/>
  </sortState>
  <mergeCells count="1">
    <mergeCell ref="C1:G1"/>
  </mergeCells>
  <printOptions horizontalCentered="1" verticalCentered="1"/>
  <pageMargins left="0.23622047244094491" right="0.23622047244094491" top="0" bottom="0.78740157480314965" header="0" footer="0"/>
  <pageSetup paperSize="9" firstPageNumber="0" orientation="landscape" r:id="rId1"/>
  <headerFooter alignWithMargins="0">
    <oddHeader>&amp;L&amp;"Arial"&amp;8&amp;K000000INTERNAL&amp;1#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9"/>
  <dimension ref="A1:X29"/>
  <sheetViews>
    <sheetView topLeftCell="A4" workbookViewId="0">
      <selection activeCell="U4" sqref="U4"/>
    </sheetView>
  </sheetViews>
  <sheetFormatPr defaultRowHeight="12.75"/>
  <cols>
    <col min="1" max="1" width="3.5703125" style="8" customWidth="1"/>
    <col min="2" max="2" width="19.85546875" style="3" customWidth="1"/>
    <col min="3" max="5" width="4.7109375" style="8" customWidth="1"/>
    <col min="6" max="6" width="6.5703125" style="8" customWidth="1"/>
    <col min="7" max="7" width="6.42578125" style="8" customWidth="1"/>
    <col min="8" max="8" width="6.28515625" style="8" customWidth="1"/>
    <col min="9" max="13" width="6.140625" style="8" customWidth="1"/>
    <col min="14" max="14" width="6.42578125" style="8" customWidth="1"/>
    <col min="15" max="15" width="6.140625" style="8" customWidth="1"/>
    <col min="16" max="16" width="7.28515625" style="8" customWidth="1"/>
    <col min="17" max="17" width="8" style="8" customWidth="1"/>
    <col min="18" max="18" width="5.7109375" style="8" customWidth="1"/>
    <col min="19" max="19" width="6.7109375" style="8" customWidth="1"/>
    <col min="20" max="20" width="4.5703125" style="8" bestFit="1" customWidth="1"/>
    <col min="21" max="21" width="4.28515625" style="8" customWidth="1"/>
    <col min="22" max="22" width="5.5703125" style="3" customWidth="1"/>
    <col min="23" max="23" width="3.7109375" style="3" customWidth="1"/>
    <col min="24" max="34" width="3.85546875" style="3" customWidth="1"/>
    <col min="35" max="257" width="9.140625" style="3"/>
    <col min="258" max="258" width="3.5703125" style="3" customWidth="1"/>
    <col min="259" max="259" width="18.7109375" style="3" customWidth="1"/>
    <col min="260" max="260" width="5.42578125" style="3" customWidth="1"/>
    <col min="261" max="261" width="4.140625" style="3" customWidth="1"/>
    <col min="262" max="262" width="4.7109375" style="3" customWidth="1"/>
    <col min="263" max="263" width="7.140625" style="3" customWidth="1"/>
    <col min="264" max="264" width="6.42578125" style="3" customWidth="1"/>
    <col min="265" max="266" width="5.7109375" style="3" customWidth="1"/>
    <col min="267" max="268" width="6.140625" style="3" customWidth="1"/>
    <col min="269" max="269" width="5.7109375" style="3" customWidth="1"/>
    <col min="270" max="270" width="6.140625" style="3" customWidth="1"/>
    <col min="271" max="271" width="6.42578125" style="3" customWidth="1"/>
    <col min="272" max="272" width="5.42578125" style="3" customWidth="1"/>
    <col min="273" max="273" width="6.140625" style="3" customWidth="1"/>
    <col min="274" max="274" width="7.28515625" style="3" customWidth="1"/>
    <col min="275" max="275" width="8" style="3" customWidth="1"/>
    <col min="276" max="276" width="8.42578125" style="3" customWidth="1"/>
    <col min="277" max="277" width="4.85546875" style="3" customWidth="1"/>
    <col min="278" max="278" width="5.5703125" style="3" customWidth="1"/>
    <col min="279" max="279" width="3.7109375" style="3" customWidth="1"/>
    <col min="280" max="290" width="3.85546875" style="3" customWidth="1"/>
    <col min="291" max="513" width="9.140625" style="3"/>
    <col min="514" max="514" width="3.5703125" style="3" customWidth="1"/>
    <col min="515" max="515" width="18.7109375" style="3" customWidth="1"/>
    <col min="516" max="516" width="5.42578125" style="3" customWidth="1"/>
    <col min="517" max="517" width="4.140625" style="3" customWidth="1"/>
    <col min="518" max="518" width="4.7109375" style="3" customWidth="1"/>
    <col min="519" max="519" width="7.140625" style="3" customWidth="1"/>
    <col min="520" max="520" width="6.42578125" style="3" customWidth="1"/>
    <col min="521" max="522" width="5.7109375" style="3" customWidth="1"/>
    <col min="523" max="524" width="6.140625" style="3" customWidth="1"/>
    <col min="525" max="525" width="5.7109375" style="3" customWidth="1"/>
    <col min="526" max="526" width="6.140625" style="3" customWidth="1"/>
    <col min="527" max="527" width="6.42578125" style="3" customWidth="1"/>
    <col min="528" max="528" width="5.42578125" style="3" customWidth="1"/>
    <col min="529" max="529" width="6.140625" style="3" customWidth="1"/>
    <col min="530" max="530" width="7.28515625" style="3" customWidth="1"/>
    <col min="531" max="531" width="8" style="3" customWidth="1"/>
    <col min="532" max="532" width="8.42578125" style="3" customWidth="1"/>
    <col min="533" max="533" width="4.85546875" style="3" customWidth="1"/>
    <col min="534" max="534" width="5.5703125" style="3" customWidth="1"/>
    <col min="535" max="535" width="3.7109375" style="3" customWidth="1"/>
    <col min="536" max="546" width="3.85546875" style="3" customWidth="1"/>
    <col min="547" max="769" width="9.140625" style="3"/>
    <col min="770" max="770" width="3.5703125" style="3" customWidth="1"/>
    <col min="771" max="771" width="18.7109375" style="3" customWidth="1"/>
    <col min="772" max="772" width="5.42578125" style="3" customWidth="1"/>
    <col min="773" max="773" width="4.140625" style="3" customWidth="1"/>
    <col min="774" max="774" width="4.7109375" style="3" customWidth="1"/>
    <col min="775" max="775" width="7.140625" style="3" customWidth="1"/>
    <col min="776" max="776" width="6.42578125" style="3" customWidth="1"/>
    <col min="777" max="778" width="5.7109375" style="3" customWidth="1"/>
    <col min="779" max="780" width="6.140625" style="3" customWidth="1"/>
    <col min="781" max="781" width="5.7109375" style="3" customWidth="1"/>
    <col min="782" max="782" width="6.140625" style="3" customWidth="1"/>
    <col min="783" max="783" width="6.42578125" style="3" customWidth="1"/>
    <col min="784" max="784" width="5.42578125" style="3" customWidth="1"/>
    <col min="785" max="785" width="6.140625" style="3" customWidth="1"/>
    <col min="786" max="786" width="7.28515625" style="3" customWidth="1"/>
    <col min="787" max="787" width="8" style="3" customWidth="1"/>
    <col min="788" max="788" width="8.42578125" style="3" customWidth="1"/>
    <col min="789" max="789" width="4.85546875" style="3" customWidth="1"/>
    <col min="790" max="790" width="5.5703125" style="3" customWidth="1"/>
    <col min="791" max="791" width="3.7109375" style="3" customWidth="1"/>
    <col min="792" max="802" width="3.85546875" style="3" customWidth="1"/>
    <col min="803" max="1025" width="9.140625" style="3"/>
    <col min="1026" max="1026" width="3.5703125" style="3" customWidth="1"/>
    <col min="1027" max="1027" width="18.7109375" style="3" customWidth="1"/>
    <col min="1028" max="1028" width="5.42578125" style="3" customWidth="1"/>
    <col min="1029" max="1029" width="4.140625" style="3" customWidth="1"/>
    <col min="1030" max="1030" width="4.7109375" style="3" customWidth="1"/>
    <col min="1031" max="1031" width="7.140625" style="3" customWidth="1"/>
    <col min="1032" max="1032" width="6.42578125" style="3" customWidth="1"/>
    <col min="1033" max="1034" width="5.7109375" style="3" customWidth="1"/>
    <col min="1035" max="1036" width="6.140625" style="3" customWidth="1"/>
    <col min="1037" max="1037" width="5.7109375" style="3" customWidth="1"/>
    <col min="1038" max="1038" width="6.140625" style="3" customWidth="1"/>
    <col min="1039" max="1039" width="6.42578125" style="3" customWidth="1"/>
    <col min="1040" max="1040" width="5.42578125" style="3" customWidth="1"/>
    <col min="1041" max="1041" width="6.140625" style="3" customWidth="1"/>
    <col min="1042" max="1042" width="7.28515625" style="3" customWidth="1"/>
    <col min="1043" max="1043" width="8" style="3" customWidth="1"/>
    <col min="1044" max="1044" width="8.42578125" style="3" customWidth="1"/>
    <col min="1045" max="1045" width="4.85546875" style="3" customWidth="1"/>
    <col min="1046" max="1046" width="5.5703125" style="3" customWidth="1"/>
    <col min="1047" max="1047" width="3.7109375" style="3" customWidth="1"/>
    <col min="1048" max="1058" width="3.85546875" style="3" customWidth="1"/>
    <col min="1059" max="1281" width="9.140625" style="3"/>
    <col min="1282" max="1282" width="3.5703125" style="3" customWidth="1"/>
    <col min="1283" max="1283" width="18.7109375" style="3" customWidth="1"/>
    <col min="1284" max="1284" width="5.42578125" style="3" customWidth="1"/>
    <col min="1285" max="1285" width="4.140625" style="3" customWidth="1"/>
    <col min="1286" max="1286" width="4.7109375" style="3" customWidth="1"/>
    <col min="1287" max="1287" width="7.140625" style="3" customWidth="1"/>
    <col min="1288" max="1288" width="6.42578125" style="3" customWidth="1"/>
    <col min="1289" max="1290" width="5.7109375" style="3" customWidth="1"/>
    <col min="1291" max="1292" width="6.140625" style="3" customWidth="1"/>
    <col min="1293" max="1293" width="5.7109375" style="3" customWidth="1"/>
    <col min="1294" max="1294" width="6.140625" style="3" customWidth="1"/>
    <col min="1295" max="1295" width="6.42578125" style="3" customWidth="1"/>
    <col min="1296" max="1296" width="5.42578125" style="3" customWidth="1"/>
    <col min="1297" max="1297" width="6.140625" style="3" customWidth="1"/>
    <col min="1298" max="1298" width="7.28515625" style="3" customWidth="1"/>
    <col min="1299" max="1299" width="8" style="3" customWidth="1"/>
    <col min="1300" max="1300" width="8.42578125" style="3" customWidth="1"/>
    <col min="1301" max="1301" width="4.85546875" style="3" customWidth="1"/>
    <col min="1302" max="1302" width="5.5703125" style="3" customWidth="1"/>
    <col min="1303" max="1303" width="3.7109375" style="3" customWidth="1"/>
    <col min="1304" max="1314" width="3.85546875" style="3" customWidth="1"/>
    <col min="1315" max="1537" width="9.140625" style="3"/>
    <col min="1538" max="1538" width="3.5703125" style="3" customWidth="1"/>
    <col min="1539" max="1539" width="18.7109375" style="3" customWidth="1"/>
    <col min="1540" max="1540" width="5.42578125" style="3" customWidth="1"/>
    <col min="1541" max="1541" width="4.140625" style="3" customWidth="1"/>
    <col min="1542" max="1542" width="4.7109375" style="3" customWidth="1"/>
    <col min="1543" max="1543" width="7.140625" style="3" customWidth="1"/>
    <col min="1544" max="1544" width="6.42578125" style="3" customWidth="1"/>
    <col min="1545" max="1546" width="5.7109375" style="3" customWidth="1"/>
    <col min="1547" max="1548" width="6.140625" style="3" customWidth="1"/>
    <col min="1549" max="1549" width="5.7109375" style="3" customWidth="1"/>
    <col min="1550" max="1550" width="6.140625" style="3" customWidth="1"/>
    <col min="1551" max="1551" width="6.42578125" style="3" customWidth="1"/>
    <col min="1552" max="1552" width="5.42578125" style="3" customWidth="1"/>
    <col min="1553" max="1553" width="6.140625" style="3" customWidth="1"/>
    <col min="1554" max="1554" width="7.28515625" style="3" customWidth="1"/>
    <col min="1555" max="1555" width="8" style="3" customWidth="1"/>
    <col min="1556" max="1556" width="8.42578125" style="3" customWidth="1"/>
    <col min="1557" max="1557" width="4.85546875" style="3" customWidth="1"/>
    <col min="1558" max="1558" width="5.5703125" style="3" customWidth="1"/>
    <col min="1559" max="1559" width="3.7109375" style="3" customWidth="1"/>
    <col min="1560" max="1570" width="3.85546875" style="3" customWidth="1"/>
    <col min="1571" max="1793" width="9.140625" style="3"/>
    <col min="1794" max="1794" width="3.5703125" style="3" customWidth="1"/>
    <col min="1795" max="1795" width="18.7109375" style="3" customWidth="1"/>
    <col min="1796" max="1796" width="5.42578125" style="3" customWidth="1"/>
    <col min="1797" max="1797" width="4.140625" style="3" customWidth="1"/>
    <col min="1798" max="1798" width="4.7109375" style="3" customWidth="1"/>
    <col min="1799" max="1799" width="7.140625" style="3" customWidth="1"/>
    <col min="1800" max="1800" width="6.42578125" style="3" customWidth="1"/>
    <col min="1801" max="1802" width="5.7109375" style="3" customWidth="1"/>
    <col min="1803" max="1804" width="6.140625" style="3" customWidth="1"/>
    <col min="1805" max="1805" width="5.7109375" style="3" customWidth="1"/>
    <col min="1806" max="1806" width="6.140625" style="3" customWidth="1"/>
    <col min="1807" max="1807" width="6.42578125" style="3" customWidth="1"/>
    <col min="1808" max="1808" width="5.42578125" style="3" customWidth="1"/>
    <col min="1809" max="1809" width="6.140625" style="3" customWidth="1"/>
    <col min="1810" max="1810" width="7.28515625" style="3" customWidth="1"/>
    <col min="1811" max="1811" width="8" style="3" customWidth="1"/>
    <col min="1812" max="1812" width="8.42578125" style="3" customWidth="1"/>
    <col min="1813" max="1813" width="4.85546875" style="3" customWidth="1"/>
    <col min="1814" max="1814" width="5.5703125" style="3" customWidth="1"/>
    <col min="1815" max="1815" width="3.7109375" style="3" customWidth="1"/>
    <col min="1816" max="1826" width="3.85546875" style="3" customWidth="1"/>
    <col min="1827" max="2049" width="9.140625" style="3"/>
    <col min="2050" max="2050" width="3.5703125" style="3" customWidth="1"/>
    <col min="2051" max="2051" width="18.7109375" style="3" customWidth="1"/>
    <col min="2052" max="2052" width="5.42578125" style="3" customWidth="1"/>
    <col min="2053" max="2053" width="4.140625" style="3" customWidth="1"/>
    <col min="2054" max="2054" width="4.7109375" style="3" customWidth="1"/>
    <col min="2055" max="2055" width="7.140625" style="3" customWidth="1"/>
    <col min="2056" max="2056" width="6.42578125" style="3" customWidth="1"/>
    <col min="2057" max="2058" width="5.7109375" style="3" customWidth="1"/>
    <col min="2059" max="2060" width="6.140625" style="3" customWidth="1"/>
    <col min="2061" max="2061" width="5.7109375" style="3" customWidth="1"/>
    <col min="2062" max="2062" width="6.140625" style="3" customWidth="1"/>
    <col min="2063" max="2063" width="6.42578125" style="3" customWidth="1"/>
    <col min="2064" max="2064" width="5.42578125" style="3" customWidth="1"/>
    <col min="2065" max="2065" width="6.140625" style="3" customWidth="1"/>
    <col min="2066" max="2066" width="7.28515625" style="3" customWidth="1"/>
    <col min="2067" max="2067" width="8" style="3" customWidth="1"/>
    <col min="2068" max="2068" width="8.42578125" style="3" customWidth="1"/>
    <col min="2069" max="2069" width="4.85546875" style="3" customWidth="1"/>
    <col min="2070" max="2070" width="5.5703125" style="3" customWidth="1"/>
    <col min="2071" max="2071" width="3.7109375" style="3" customWidth="1"/>
    <col min="2072" max="2082" width="3.85546875" style="3" customWidth="1"/>
    <col min="2083" max="2305" width="9.140625" style="3"/>
    <col min="2306" max="2306" width="3.5703125" style="3" customWidth="1"/>
    <col min="2307" max="2307" width="18.7109375" style="3" customWidth="1"/>
    <col min="2308" max="2308" width="5.42578125" style="3" customWidth="1"/>
    <col min="2309" max="2309" width="4.140625" style="3" customWidth="1"/>
    <col min="2310" max="2310" width="4.7109375" style="3" customWidth="1"/>
    <col min="2311" max="2311" width="7.140625" style="3" customWidth="1"/>
    <col min="2312" max="2312" width="6.42578125" style="3" customWidth="1"/>
    <col min="2313" max="2314" width="5.7109375" style="3" customWidth="1"/>
    <col min="2315" max="2316" width="6.140625" style="3" customWidth="1"/>
    <col min="2317" max="2317" width="5.7109375" style="3" customWidth="1"/>
    <col min="2318" max="2318" width="6.140625" style="3" customWidth="1"/>
    <col min="2319" max="2319" width="6.42578125" style="3" customWidth="1"/>
    <col min="2320" max="2320" width="5.42578125" style="3" customWidth="1"/>
    <col min="2321" max="2321" width="6.140625" style="3" customWidth="1"/>
    <col min="2322" max="2322" width="7.28515625" style="3" customWidth="1"/>
    <col min="2323" max="2323" width="8" style="3" customWidth="1"/>
    <col min="2324" max="2324" width="8.42578125" style="3" customWidth="1"/>
    <col min="2325" max="2325" width="4.85546875" style="3" customWidth="1"/>
    <col min="2326" max="2326" width="5.5703125" style="3" customWidth="1"/>
    <col min="2327" max="2327" width="3.7109375" style="3" customWidth="1"/>
    <col min="2328" max="2338" width="3.85546875" style="3" customWidth="1"/>
    <col min="2339" max="2561" width="9.140625" style="3"/>
    <col min="2562" max="2562" width="3.5703125" style="3" customWidth="1"/>
    <col min="2563" max="2563" width="18.7109375" style="3" customWidth="1"/>
    <col min="2564" max="2564" width="5.42578125" style="3" customWidth="1"/>
    <col min="2565" max="2565" width="4.140625" style="3" customWidth="1"/>
    <col min="2566" max="2566" width="4.7109375" style="3" customWidth="1"/>
    <col min="2567" max="2567" width="7.140625" style="3" customWidth="1"/>
    <col min="2568" max="2568" width="6.42578125" style="3" customWidth="1"/>
    <col min="2569" max="2570" width="5.7109375" style="3" customWidth="1"/>
    <col min="2571" max="2572" width="6.140625" style="3" customWidth="1"/>
    <col min="2573" max="2573" width="5.7109375" style="3" customWidth="1"/>
    <col min="2574" max="2574" width="6.140625" style="3" customWidth="1"/>
    <col min="2575" max="2575" width="6.42578125" style="3" customWidth="1"/>
    <col min="2576" max="2576" width="5.42578125" style="3" customWidth="1"/>
    <col min="2577" max="2577" width="6.140625" style="3" customWidth="1"/>
    <col min="2578" max="2578" width="7.28515625" style="3" customWidth="1"/>
    <col min="2579" max="2579" width="8" style="3" customWidth="1"/>
    <col min="2580" max="2580" width="8.42578125" style="3" customWidth="1"/>
    <col min="2581" max="2581" width="4.85546875" style="3" customWidth="1"/>
    <col min="2582" max="2582" width="5.5703125" style="3" customWidth="1"/>
    <col min="2583" max="2583" width="3.7109375" style="3" customWidth="1"/>
    <col min="2584" max="2594" width="3.85546875" style="3" customWidth="1"/>
    <col min="2595" max="2817" width="9.140625" style="3"/>
    <col min="2818" max="2818" width="3.5703125" style="3" customWidth="1"/>
    <col min="2819" max="2819" width="18.7109375" style="3" customWidth="1"/>
    <col min="2820" max="2820" width="5.42578125" style="3" customWidth="1"/>
    <col min="2821" max="2821" width="4.140625" style="3" customWidth="1"/>
    <col min="2822" max="2822" width="4.7109375" style="3" customWidth="1"/>
    <col min="2823" max="2823" width="7.140625" style="3" customWidth="1"/>
    <col min="2824" max="2824" width="6.42578125" style="3" customWidth="1"/>
    <col min="2825" max="2826" width="5.7109375" style="3" customWidth="1"/>
    <col min="2827" max="2828" width="6.140625" style="3" customWidth="1"/>
    <col min="2829" max="2829" width="5.7109375" style="3" customWidth="1"/>
    <col min="2830" max="2830" width="6.140625" style="3" customWidth="1"/>
    <col min="2831" max="2831" width="6.42578125" style="3" customWidth="1"/>
    <col min="2832" max="2832" width="5.42578125" style="3" customWidth="1"/>
    <col min="2833" max="2833" width="6.140625" style="3" customWidth="1"/>
    <col min="2834" max="2834" width="7.28515625" style="3" customWidth="1"/>
    <col min="2835" max="2835" width="8" style="3" customWidth="1"/>
    <col min="2836" max="2836" width="8.42578125" style="3" customWidth="1"/>
    <col min="2837" max="2837" width="4.85546875" style="3" customWidth="1"/>
    <col min="2838" max="2838" width="5.5703125" style="3" customWidth="1"/>
    <col min="2839" max="2839" width="3.7109375" style="3" customWidth="1"/>
    <col min="2840" max="2850" width="3.85546875" style="3" customWidth="1"/>
    <col min="2851" max="3073" width="9.140625" style="3"/>
    <col min="3074" max="3074" width="3.5703125" style="3" customWidth="1"/>
    <col min="3075" max="3075" width="18.7109375" style="3" customWidth="1"/>
    <col min="3076" max="3076" width="5.42578125" style="3" customWidth="1"/>
    <col min="3077" max="3077" width="4.140625" style="3" customWidth="1"/>
    <col min="3078" max="3078" width="4.7109375" style="3" customWidth="1"/>
    <col min="3079" max="3079" width="7.140625" style="3" customWidth="1"/>
    <col min="3080" max="3080" width="6.42578125" style="3" customWidth="1"/>
    <col min="3081" max="3082" width="5.7109375" style="3" customWidth="1"/>
    <col min="3083" max="3084" width="6.140625" style="3" customWidth="1"/>
    <col min="3085" max="3085" width="5.7109375" style="3" customWidth="1"/>
    <col min="3086" max="3086" width="6.140625" style="3" customWidth="1"/>
    <col min="3087" max="3087" width="6.42578125" style="3" customWidth="1"/>
    <col min="3088" max="3088" width="5.42578125" style="3" customWidth="1"/>
    <col min="3089" max="3089" width="6.140625" style="3" customWidth="1"/>
    <col min="3090" max="3090" width="7.28515625" style="3" customWidth="1"/>
    <col min="3091" max="3091" width="8" style="3" customWidth="1"/>
    <col min="3092" max="3092" width="8.42578125" style="3" customWidth="1"/>
    <col min="3093" max="3093" width="4.85546875" style="3" customWidth="1"/>
    <col min="3094" max="3094" width="5.5703125" style="3" customWidth="1"/>
    <col min="3095" max="3095" width="3.7109375" style="3" customWidth="1"/>
    <col min="3096" max="3106" width="3.85546875" style="3" customWidth="1"/>
    <col min="3107" max="3329" width="9.140625" style="3"/>
    <col min="3330" max="3330" width="3.5703125" style="3" customWidth="1"/>
    <col min="3331" max="3331" width="18.7109375" style="3" customWidth="1"/>
    <col min="3332" max="3332" width="5.42578125" style="3" customWidth="1"/>
    <col min="3333" max="3333" width="4.140625" style="3" customWidth="1"/>
    <col min="3334" max="3334" width="4.7109375" style="3" customWidth="1"/>
    <col min="3335" max="3335" width="7.140625" style="3" customWidth="1"/>
    <col min="3336" max="3336" width="6.42578125" style="3" customWidth="1"/>
    <col min="3337" max="3338" width="5.7109375" style="3" customWidth="1"/>
    <col min="3339" max="3340" width="6.140625" style="3" customWidth="1"/>
    <col min="3341" max="3341" width="5.7109375" style="3" customWidth="1"/>
    <col min="3342" max="3342" width="6.140625" style="3" customWidth="1"/>
    <col min="3343" max="3343" width="6.42578125" style="3" customWidth="1"/>
    <col min="3344" max="3344" width="5.42578125" style="3" customWidth="1"/>
    <col min="3345" max="3345" width="6.140625" style="3" customWidth="1"/>
    <col min="3346" max="3346" width="7.28515625" style="3" customWidth="1"/>
    <col min="3347" max="3347" width="8" style="3" customWidth="1"/>
    <col min="3348" max="3348" width="8.42578125" style="3" customWidth="1"/>
    <col min="3349" max="3349" width="4.85546875" style="3" customWidth="1"/>
    <col min="3350" max="3350" width="5.5703125" style="3" customWidth="1"/>
    <col min="3351" max="3351" width="3.7109375" style="3" customWidth="1"/>
    <col min="3352" max="3362" width="3.85546875" style="3" customWidth="1"/>
    <col min="3363" max="3585" width="9.140625" style="3"/>
    <col min="3586" max="3586" width="3.5703125" style="3" customWidth="1"/>
    <col min="3587" max="3587" width="18.7109375" style="3" customWidth="1"/>
    <col min="3588" max="3588" width="5.42578125" style="3" customWidth="1"/>
    <col min="3589" max="3589" width="4.140625" style="3" customWidth="1"/>
    <col min="3590" max="3590" width="4.7109375" style="3" customWidth="1"/>
    <col min="3591" max="3591" width="7.140625" style="3" customWidth="1"/>
    <col min="3592" max="3592" width="6.42578125" style="3" customWidth="1"/>
    <col min="3593" max="3594" width="5.7109375" style="3" customWidth="1"/>
    <col min="3595" max="3596" width="6.140625" style="3" customWidth="1"/>
    <col min="3597" max="3597" width="5.7109375" style="3" customWidth="1"/>
    <col min="3598" max="3598" width="6.140625" style="3" customWidth="1"/>
    <col min="3599" max="3599" width="6.42578125" style="3" customWidth="1"/>
    <col min="3600" max="3600" width="5.42578125" style="3" customWidth="1"/>
    <col min="3601" max="3601" width="6.140625" style="3" customWidth="1"/>
    <col min="3602" max="3602" width="7.28515625" style="3" customWidth="1"/>
    <col min="3603" max="3603" width="8" style="3" customWidth="1"/>
    <col min="3604" max="3604" width="8.42578125" style="3" customWidth="1"/>
    <col min="3605" max="3605" width="4.85546875" style="3" customWidth="1"/>
    <col min="3606" max="3606" width="5.5703125" style="3" customWidth="1"/>
    <col min="3607" max="3607" width="3.7109375" style="3" customWidth="1"/>
    <col min="3608" max="3618" width="3.85546875" style="3" customWidth="1"/>
    <col min="3619" max="3841" width="9.140625" style="3"/>
    <col min="3842" max="3842" width="3.5703125" style="3" customWidth="1"/>
    <col min="3843" max="3843" width="18.7109375" style="3" customWidth="1"/>
    <col min="3844" max="3844" width="5.42578125" style="3" customWidth="1"/>
    <col min="3845" max="3845" width="4.140625" style="3" customWidth="1"/>
    <col min="3846" max="3846" width="4.7109375" style="3" customWidth="1"/>
    <col min="3847" max="3847" width="7.140625" style="3" customWidth="1"/>
    <col min="3848" max="3848" width="6.42578125" style="3" customWidth="1"/>
    <col min="3849" max="3850" width="5.7109375" style="3" customWidth="1"/>
    <col min="3851" max="3852" width="6.140625" style="3" customWidth="1"/>
    <col min="3853" max="3853" width="5.7109375" style="3" customWidth="1"/>
    <col min="3854" max="3854" width="6.140625" style="3" customWidth="1"/>
    <col min="3855" max="3855" width="6.42578125" style="3" customWidth="1"/>
    <col min="3856" max="3856" width="5.42578125" style="3" customWidth="1"/>
    <col min="3857" max="3857" width="6.140625" style="3" customWidth="1"/>
    <col min="3858" max="3858" width="7.28515625" style="3" customWidth="1"/>
    <col min="3859" max="3859" width="8" style="3" customWidth="1"/>
    <col min="3860" max="3860" width="8.42578125" style="3" customWidth="1"/>
    <col min="3861" max="3861" width="4.85546875" style="3" customWidth="1"/>
    <col min="3862" max="3862" width="5.5703125" style="3" customWidth="1"/>
    <col min="3863" max="3863" width="3.7109375" style="3" customWidth="1"/>
    <col min="3864" max="3874" width="3.85546875" style="3" customWidth="1"/>
    <col min="3875" max="4097" width="9.140625" style="3"/>
    <col min="4098" max="4098" width="3.5703125" style="3" customWidth="1"/>
    <col min="4099" max="4099" width="18.7109375" style="3" customWidth="1"/>
    <col min="4100" max="4100" width="5.42578125" style="3" customWidth="1"/>
    <col min="4101" max="4101" width="4.140625" style="3" customWidth="1"/>
    <col min="4102" max="4102" width="4.7109375" style="3" customWidth="1"/>
    <col min="4103" max="4103" width="7.140625" style="3" customWidth="1"/>
    <col min="4104" max="4104" width="6.42578125" style="3" customWidth="1"/>
    <col min="4105" max="4106" width="5.7109375" style="3" customWidth="1"/>
    <col min="4107" max="4108" width="6.140625" style="3" customWidth="1"/>
    <col min="4109" max="4109" width="5.7109375" style="3" customWidth="1"/>
    <col min="4110" max="4110" width="6.140625" style="3" customWidth="1"/>
    <col min="4111" max="4111" width="6.42578125" style="3" customWidth="1"/>
    <col min="4112" max="4112" width="5.42578125" style="3" customWidth="1"/>
    <col min="4113" max="4113" width="6.140625" style="3" customWidth="1"/>
    <col min="4114" max="4114" width="7.28515625" style="3" customWidth="1"/>
    <col min="4115" max="4115" width="8" style="3" customWidth="1"/>
    <col min="4116" max="4116" width="8.42578125" style="3" customWidth="1"/>
    <col min="4117" max="4117" width="4.85546875" style="3" customWidth="1"/>
    <col min="4118" max="4118" width="5.5703125" style="3" customWidth="1"/>
    <col min="4119" max="4119" width="3.7109375" style="3" customWidth="1"/>
    <col min="4120" max="4130" width="3.85546875" style="3" customWidth="1"/>
    <col min="4131" max="4353" width="9.140625" style="3"/>
    <col min="4354" max="4354" width="3.5703125" style="3" customWidth="1"/>
    <col min="4355" max="4355" width="18.7109375" style="3" customWidth="1"/>
    <col min="4356" max="4356" width="5.42578125" style="3" customWidth="1"/>
    <col min="4357" max="4357" width="4.140625" style="3" customWidth="1"/>
    <col min="4358" max="4358" width="4.7109375" style="3" customWidth="1"/>
    <col min="4359" max="4359" width="7.140625" style="3" customWidth="1"/>
    <col min="4360" max="4360" width="6.42578125" style="3" customWidth="1"/>
    <col min="4361" max="4362" width="5.7109375" style="3" customWidth="1"/>
    <col min="4363" max="4364" width="6.140625" style="3" customWidth="1"/>
    <col min="4365" max="4365" width="5.7109375" style="3" customWidth="1"/>
    <col min="4366" max="4366" width="6.140625" style="3" customWidth="1"/>
    <col min="4367" max="4367" width="6.42578125" style="3" customWidth="1"/>
    <col min="4368" max="4368" width="5.42578125" style="3" customWidth="1"/>
    <col min="4369" max="4369" width="6.140625" style="3" customWidth="1"/>
    <col min="4370" max="4370" width="7.28515625" style="3" customWidth="1"/>
    <col min="4371" max="4371" width="8" style="3" customWidth="1"/>
    <col min="4372" max="4372" width="8.42578125" style="3" customWidth="1"/>
    <col min="4373" max="4373" width="4.85546875" style="3" customWidth="1"/>
    <col min="4374" max="4374" width="5.5703125" style="3" customWidth="1"/>
    <col min="4375" max="4375" width="3.7109375" style="3" customWidth="1"/>
    <col min="4376" max="4386" width="3.85546875" style="3" customWidth="1"/>
    <col min="4387" max="4609" width="9.140625" style="3"/>
    <col min="4610" max="4610" width="3.5703125" style="3" customWidth="1"/>
    <col min="4611" max="4611" width="18.7109375" style="3" customWidth="1"/>
    <col min="4612" max="4612" width="5.42578125" style="3" customWidth="1"/>
    <col min="4613" max="4613" width="4.140625" style="3" customWidth="1"/>
    <col min="4614" max="4614" width="4.7109375" style="3" customWidth="1"/>
    <col min="4615" max="4615" width="7.140625" style="3" customWidth="1"/>
    <col min="4616" max="4616" width="6.42578125" style="3" customWidth="1"/>
    <col min="4617" max="4618" width="5.7109375" style="3" customWidth="1"/>
    <col min="4619" max="4620" width="6.140625" style="3" customWidth="1"/>
    <col min="4621" max="4621" width="5.7109375" style="3" customWidth="1"/>
    <col min="4622" max="4622" width="6.140625" style="3" customWidth="1"/>
    <col min="4623" max="4623" width="6.42578125" style="3" customWidth="1"/>
    <col min="4624" max="4624" width="5.42578125" style="3" customWidth="1"/>
    <col min="4625" max="4625" width="6.140625" style="3" customWidth="1"/>
    <col min="4626" max="4626" width="7.28515625" style="3" customWidth="1"/>
    <col min="4627" max="4627" width="8" style="3" customWidth="1"/>
    <col min="4628" max="4628" width="8.42578125" style="3" customWidth="1"/>
    <col min="4629" max="4629" width="4.85546875" style="3" customWidth="1"/>
    <col min="4630" max="4630" width="5.5703125" style="3" customWidth="1"/>
    <col min="4631" max="4631" width="3.7109375" style="3" customWidth="1"/>
    <col min="4632" max="4642" width="3.85546875" style="3" customWidth="1"/>
    <col min="4643" max="4865" width="9.140625" style="3"/>
    <col min="4866" max="4866" width="3.5703125" style="3" customWidth="1"/>
    <col min="4867" max="4867" width="18.7109375" style="3" customWidth="1"/>
    <col min="4868" max="4868" width="5.42578125" style="3" customWidth="1"/>
    <col min="4869" max="4869" width="4.140625" style="3" customWidth="1"/>
    <col min="4870" max="4870" width="4.7109375" style="3" customWidth="1"/>
    <col min="4871" max="4871" width="7.140625" style="3" customWidth="1"/>
    <col min="4872" max="4872" width="6.42578125" style="3" customWidth="1"/>
    <col min="4873" max="4874" width="5.7109375" style="3" customWidth="1"/>
    <col min="4875" max="4876" width="6.140625" style="3" customWidth="1"/>
    <col min="4877" max="4877" width="5.7109375" style="3" customWidth="1"/>
    <col min="4878" max="4878" width="6.140625" style="3" customWidth="1"/>
    <col min="4879" max="4879" width="6.42578125" style="3" customWidth="1"/>
    <col min="4880" max="4880" width="5.42578125" style="3" customWidth="1"/>
    <col min="4881" max="4881" width="6.140625" style="3" customWidth="1"/>
    <col min="4882" max="4882" width="7.28515625" style="3" customWidth="1"/>
    <col min="4883" max="4883" width="8" style="3" customWidth="1"/>
    <col min="4884" max="4884" width="8.42578125" style="3" customWidth="1"/>
    <col min="4885" max="4885" width="4.85546875" style="3" customWidth="1"/>
    <col min="4886" max="4886" width="5.5703125" style="3" customWidth="1"/>
    <col min="4887" max="4887" width="3.7109375" style="3" customWidth="1"/>
    <col min="4888" max="4898" width="3.85546875" style="3" customWidth="1"/>
    <col min="4899" max="5121" width="9.140625" style="3"/>
    <col min="5122" max="5122" width="3.5703125" style="3" customWidth="1"/>
    <col min="5123" max="5123" width="18.7109375" style="3" customWidth="1"/>
    <col min="5124" max="5124" width="5.42578125" style="3" customWidth="1"/>
    <col min="5125" max="5125" width="4.140625" style="3" customWidth="1"/>
    <col min="5126" max="5126" width="4.7109375" style="3" customWidth="1"/>
    <col min="5127" max="5127" width="7.140625" style="3" customWidth="1"/>
    <col min="5128" max="5128" width="6.42578125" style="3" customWidth="1"/>
    <col min="5129" max="5130" width="5.7109375" style="3" customWidth="1"/>
    <col min="5131" max="5132" width="6.140625" style="3" customWidth="1"/>
    <col min="5133" max="5133" width="5.7109375" style="3" customWidth="1"/>
    <col min="5134" max="5134" width="6.140625" style="3" customWidth="1"/>
    <col min="5135" max="5135" width="6.42578125" style="3" customWidth="1"/>
    <col min="5136" max="5136" width="5.42578125" style="3" customWidth="1"/>
    <col min="5137" max="5137" width="6.140625" style="3" customWidth="1"/>
    <col min="5138" max="5138" width="7.28515625" style="3" customWidth="1"/>
    <col min="5139" max="5139" width="8" style="3" customWidth="1"/>
    <col min="5140" max="5140" width="8.42578125" style="3" customWidth="1"/>
    <col min="5141" max="5141" width="4.85546875" style="3" customWidth="1"/>
    <col min="5142" max="5142" width="5.5703125" style="3" customWidth="1"/>
    <col min="5143" max="5143" width="3.7109375" style="3" customWidth="1"/>
    <col min="5144" max="5154" width="3.85546875" style="3" customWidth="1"/>
    <col min="5155" max="5377" width="9.140625" style="3"/>
    <col min="5378" max="5378" width="3.5703125" style="3" customWidth="1"/>
    <col min="5379" max="5379" width="18.7109375" style="3" customWidth="1"/>
    <col min="5380" max="5380" width="5.42578125" style="3" customWidth="1"/>
    <col min="5381" max="5381" width="4.140625" style="3" customWidth="1"/>
    <col min="5382" max="5382" width="4.7109375" style="3" customWidth="1"/>
    <col min="5383" max="5383" width="7.140625" style="3" customWidth="1"/>
    <col min="5384" max="5384" width="6.42578125" style="3" customWidth="1"/>
    <col min="5385" max="5386" width="5.7109375" style="3" customWidth="1"/>
    <col min="5387" max="5388" width="6.140625" style="3" customWidth="1"/>
    <col min="5389" max="5389" width="5.7109375" style="3" customWidth="1"/>
    <col min="5390" max="5390" width="6.140625" style="3" customWidth="1"/>
    <col min="5391" max="5391" width="6.42578125" style="3" customWidth="1"/>
    <col min="5392" max="5392" width="5.42578125" style="3" customWidth="1"/>
    <col min="5393" max="5393" width="6.140625" style="3" customWidth="1"/>
    <col min="5394" max="5394" width="7.28515625" style="3" customWidth="1"/>
    <col min="5395" max="5395" width="8" style="3" customWidth="1"/>
    <col min="5396" max="5396" width="8.42578125" style="3" customWidth="1"/>
    <col min="5397" max="5397" width="4.85546875" style="3" customWidth="1"/>
    <col min="5398" max="5398" width="5.5703125" style="3" customWidth="1"/>
    <col min="5399" max="5399" width="3.7109375" style="3" customWidth="1"/>
    <col min="5400" max="5410" width="3.85546875" style="3" customWidth="1"/>
    <col min="5411" max="5633" width="9.140625" style="3"/>
    <col min="5634" max="5634" width="3.5703125" style="3" customWidth="1"/>
    <col min="5635" max="5635" width="18.7109375" style="3" customWidth="1"/>
    <col min="5636" max="5636" width="5.42578125" style="3" customWidth="1"/>
    <col min="5637" max="5637" width="4.140625" style="3" customWidth="1"/>
    <col min="5638" max="5638" width="4.7109375" style="3" customWidth="1"/>
    <col min="5639" max="5639" width="7.140625" style="3" customWidth="1"/>
    <col min="5640" max="5640" width="6.42578125" style="3" customWidth="1"/>
    <col min="5641" max="5642" width="5.7109375" style="3" customWidth="1"/>
    <col min="5643" max="5644" width="6.140625" style="3" customWidth="1"/>
    <col min="5645" max="5645" width="5.7109375" style="3" customWidth="1"/>
    <col min="5646" max="5646" width="6.140625" style="3" customWidth="1"/>
    <col min="5647" max="5647" width="6.42578125" style="3" customWidth="1"/>
    <col min="5648" max="5648" width="5.42578125" style="3" customWidth="1"/>
    <col min="5649" max="5649" width="6.140625" style="3" customWidth="1"/>
    <col min="5650" max="5650" width="7.28515625" style="3" customWidth="1"/>
    <col min="5651" max="5651" width="8" style="3" customWidth="1"/>
    <col min="5652" max="5652" width="8.42578125" style="3" customWidth="1"/>
    <col min="5653" max="5653" width="4.85546875" style="3" customWidth="1"/>
    <col min="5654" max="5654" width="5.5703125" style="3" customWidth="1"/>
    <col min="5655" max="5655" width="3.7109375" style="3" customWidth="1"/>
    <col min="5656" max="5666" width="3.85546875" style="3" customWidth="1"/>
    <col min="5667" max="5889" width="9.140625" style="3"/>
    <col min="5890" max="5890" width="3.5703125" style="3" customWidth="1"/>
    <col min="5891" max="5891" width="18.7109375" style="3" customWidth="1"/>
    <col min="5892" max="5892" width="5.42578125" style="3" customWidth="1"/>
    <col min="5893" max="5893" width="4.140625" style="3" customWidth="1"/>
    <col min="5894" max="5894" width="4.7109375" style="3" customWidth="1"/>
    <col min="5895" max="5895" width="7.140625" style="3" customWidth="1"/>
    <col min="5896" max="5896" width="6.42578125" style="3" customWidth="1"/>
    <col min="5897" max="5898" width="5.7109375" style="3" customWidth="1"/>
    <col min="5899" max="5900" width="6.140625" style="3" customWidth="1"/>
    <col min="5901" max="5901" width="5.7109375" style="3" customWidth="1"/>
    <col min="5902" max="5902" width="6.140625" style="3" customWidth="1"/>
    <col min="5903" max="5903" width="6.42578125" style="3" customWidth="1"/>
    <col min="5904" max="5904" width="5.42578125" style="3" customWidth="1"/>
    <col min="5905" max="5905" width="6.140625" style="3" customWidth="1"/>
    <col min="5906" max="5906" width="7.28515625" style="3" customWidth="1"/>
    <col min="5907" max="5907" width="8" style="3" customWidth="1"/>
    <col min="5908" max="5908" width="8.42578125" style="3" customWidth="1"/>
    <col min="5909" max="5909" width="4.85546875" style="3" customWidth="1"/>
    <col min="5910" max="5910" width="5.5703125" style="3" customWidth="1"/>
    <col min="5911" max="5911" width="3.7109375" style="3" customWidth="1"/>
    <col min="5912" max="5922" width="3.85546875" style="3" customWidth="1"/>
    <col min="5923" max="6145" width="9.140625" style="3"/>
    <col min="6146" max="6146" width="3.5703125" style="3" customWidth="1"/>
    <col min="6147" max="6147" width="18.7109375" style="3" customWidth="1"/>
    <col min="6148" max="6148" width="5.42578125" style="3" customWidth="1"/>
    <col min="6149" max="6149" width="4.140625" style="3" customWidth="1"/>
    <col min="6150" max="6150" width="4.7109375" style="3" customWidth="1"/>
    <col min="6151" max="6151" width="7.140625" style="3" customWidth="1"/>
    <col min="6152" max="6152" width="6.42578125" style="3" customWidth="1"/>
    <col min="6153" max="6154" width="5.7109375" style="3" customWidth="1"/>
    <col min="6155" max="6156" width="6.140625" style="3" customWidth="1"/>
    <col min="6157" max="6157" width="5.7109375" style="3" customWidth="1"/>
    <col min="6158" max="6158" width="6.140625" style="3" customWidth="1"/>
    <col min="6159" max="6159" width="6.42578125" style="3" customWidth="1"/>
    <col min="6160" max="6160" width="5.42578125" style="3" customWidth="1"/>
    <col min="6161" max="6161" width="6.140625" style="3" customWidth="1"/>
    <col min="6162" max="6162" width="7.28515625" style="3" customWidth="1"/>
    <col min="6163" max="6163" width="8" style="3" customWidth="1"/>
    <col min="6164" max="6164" width="8.42578125" style="3" customWidth="1"/>
    <col min="6165" max="6165" width="4.85546875" style="3" customWidth="1"/>
    <col min="6166" max="6166" width="5.5703125" style="3" customWidth="1"/>
    <col min="6167" max="6167" width="3.7109375" style="3" customWidth="1"/>
    <col min="6168" max="6178" width="3.85546875" style="3" customWidth="1"/>
    <col min="6179" max="6401" width="9.140625" style="3"/>
    <col min="6402" max="6402" width="3.5703125" style="3" customWidth="1"/>
    <col min="6403" max="6403" width="18.7109375" style="3" customWidth="1"/>
    <col min="6404" max="6404" width="5.42578125" style="3" customWidth="1"/>
    <col min="6405" max="6405" width="4.140625" style="3" customWidth="1"/>
    <col min="6406" max="6406" width="4.7109375" style="3" customWidth="1"/>
    <col min="6407" max="6407" width="7.140625" style="3" customWidth="1"/>
    <col min="6408" max="6408" width="6.42578125" style="3" customWidth="1"/>
    <col min="6409" max="6410" width="5.7109375" style="3" customWidth="1"/>
    <col min="6411" max="6412" width="6.140625" style="3" customWidth="1"/>
    <col min="6413" max="6413" width="5.7109375" style="3" customWidth="1"/>
    <col min="6414" max="6414" width="6.140625" style="3" customWidth="1"/>
    <col min="6415" max="6415" width="6.42578125" style="3" customWidth="1"/>
    <col min="6416" max="6416" width="5.42578125" style="3" customWidth="1"/>
    <col min="6417" max="6417" width="6.140625" style="3" customWidth="1"/>
    <col min="6418" max="6418" width="7.28515625" style="3" customWidth="1"/>
    <col min="6419" max="6419" width="8" style="3" customWidth="1"/>
    <col min="6420" max="6420" width="8.42578125" style="3" customWidth="1"/>
    <col min="6421" max="6421" width="4.85546875" style="3" customWidth="1"/>
    <col min="6422" max="6422" width="5.5703125" style="3" customWidth="1"/>
    <col min="6423" max="6423" width="3.7109375" style="3" customWidth="1"/>
    <col min="6424" max="6434" width="3.85546875" style="3" customWidth="1"/>
    <col min="6435" max="6657" width="9.140625" style="3"/>
    <col min="6658" max="6658" width="3.5703125" style="3" customWidth="1"/>
    <col min="6659" max="6659" width="18.7109375" style="3" customWidth="1"/>
    <col min="6660" max="6660" width="5.42578125" style="3" customWidth="1"/>
    <col min="6661" max="6661" width="4.140625" style="3" customWidth="1"/>
    <col min="6662" max="6662" width="4.7109375" style="3" customWidth="1"/>
    <col min="6663" max="6663" width="7.140625" style="3" customWidth="1"/>
    <col min="6664" max="6664" width="6.42578125" style="3" customWidth="1"/>
    <col min="6665" max="6666" width="5.7109375" style="3" customWidth="1"/>
    <col min="6667" max="6668" width="6.140625" style="3" customWidth="1"/>
    <col min="6669" max="6669" width="5.7109375" style="3" customWidth="1"/>
    <col min="6670" max="6670" width="6.140625" style="3" customWidth="1"/>
    <col min="6671" max="6671" width="6.42578125" style="3" customWidth="1"/>
    <col min="6672" max="6672" width="5.42578125" style="3" customWidth="1"/>
    <col min="6673" max="6673" width="6.140625" style="3" customWidth="1"/>
    <col min="6674" max="6674" width="7.28515625" style="3" customWidth="1"/>
    <col min="6675" max="6675" width="8" style="3" customWidth="1"/>
    <col min="6676" max="6676" width="8.42578125" style="3" customWidth="1"/>
    <col min="6677" max="6677" width="4.85546875" style="3" customWidth="1"/>
    <col min="6678" max="6678" width="5.5703125" style="3" customWidth="1"/>
    <col min="6679" max="6679" width="3.7109375" style="3" customWidth="1"/>
    <col min="6680" max="6690" width="3.85546875" style="3" customWidth="1"/>
    <col min="6691" max="6913" width="9.140625" style="3"/>
    <col min="6914" max="6914" width="3.5703125" style="3" customWidth="1"/>
    <col min="6915" max="6915" width="18.7109375" style="3" customWidth="1"/>
    <col min="6916" max="6916" width="5.42578125" style="3" customWidth="1"/>
    <col min="6917" max="6917" width="4.140625" style="3" customWidth="1"/>
    <col min="6918" max="6918" width="4.7109375" style="3" customWidth="1"/>
    <col min="6919" max="6919" width="7.140625" style="3" customWidth="1"/>
    <col min="6920" max="6920" width="6.42578125" style="3" customWidth="1"/>
    <col min="6921" max="6922" width="5.7109375" style="3" customWidth="1"/>
    <col min="6923" max="6924" width="6.140625" style="3" customWidth="1"/>
    <col min="6925" max="6925" width="5.7109375" style="3" customWidth="1"/>
    <col min="6926" max="6926" width="6.140625" style="3" customWidth="1"/>
    <col min="6927" max="6927" width="6.42578125" style="3" customWidth="1"/>
    <col min="6928" max="6928" width="5.42578125" style="3" customWidth="1"/>
    <col min="6929" max="6929" width="6.140625" style="3" customWidth="1"/>
    <col min="6930" max="6930" width="7.28515625" style="3" customWidth="1"/>
    <col min="6931" max="6931" width="8" style="3" customWidth="1"/>
    <col min="6932" max="6932" width="8.42578125" style="3" customWidth="1"/>
    <col min="6933" max="6933" width="4.85546875" style="3" customWidth="1"/>
    <col min="6934" max="6934" width="5.5703125" style="3" customWidth="1"/>
    <col min="6935" max="6935" width="3.7109375" style="3" customWidth="1"/>
    <col min="6936" max="6946" width="3.85546875" style="3" customWidth="1"/>
    <col min="6947" max="7169" width="9.140625" style="3"/>
    <col min="7170" max="7170" width="3.5703125" style="3" customWidth="1"/>
    <col min="7171" max="7171" width="18.7109375" style="3" customWidth="1"/>
    <col min="7172" max="7172" width="5.42578125" style="3" customWidth="1"/>
    <col min="7173" max="7173" width="4.140625" style="3" customWidth="1"/>
    <col min="7174" max="7174" width="4.7109375" style="3" customWidth="1"/>
    <col min="7175" max="7175" width="7.140625" style="3" customWidth="1"/>
    <col min="7176" max="7176" width="6.42578125" style="3" customWidth="1"/>
    <col min="7177" max="7178" width="5.7109375" style="3" customWidth="1"/>
    <col min="7179" max="7180" width="6.140625" style="3" customWidth="1"/>
    <col min="7181" max="7181" width="5.7109375" style="3" customWidth="1"/>
    <col min="7182" max="7182" width="6.140625" style="3" customWidth="1"/>
    <col min="7183" max="7183" width="6.42578125" style="3" customWidth="1"/>
    <col min="7184" max="7184" width="5.42578125" style="3" customWidth="1"/>
    <col min="7185" max="7185" width="6.140625" style="3" customWidth="1"/>
    <col min="7186" max="7186" width="7.28515625" style="3" customWidth="1"/>
    <col min="7187" max="7187" width="8" style="3" customWidth="1"/>
    <col min="7188" max="7188" width="8.42578125" style="3" customWidth="1"/>
    <col min="7189" max="7189" width="4.85546875" style="3" customWidth="1"/>
    <col min="7190" max="7190" width="5.5703125" style="3" customWidth="1"/>
    <col min="7191" max="7191" width="3.7109375" style="3" customWidth="1"/>
    <col min="7192" max="7202" width="3.85546875" style="3" customWidth="1"/>
    <col min="7203" max="7425" width="9.140625" style="3"/>
    <col min="7426" max="7426" width="3.5703125" style="3" customWidth="1"/>
    <col min="7427" max="7427" width="18.7109375" style="3" customWidth="1"/>
    <col min="7428" max="7428" width="5.42578125" style="3" customWidth="1"/>
    <col min="7429" max="7429" width="4.140625" style="3" customWidth="1"/>
    <col min="7430" max="7430" width="4.7109375" style="3" customWidth="1"/>
    <col min="7431" max="7431" width="7.140625" style="3" customWidth="1"/>
    <col min="7432" max="7432" width="6.42578125" style="3" customWidth="1"/>
    <col min="7433" max="7434" width="5.7109375" style="3" customWidth="1"/>
    <col min="7435" max="7436" width="6.140625" style="3" customWidth="1"/>
    <col min="7437" max="7437" width="5.7109375" style="3" customWidth="1"/>
    <col min="7438" max="7438" width="6.140625" style="3" customWidth="1"/>
    <col min="7439" max="7439" width="6.42578125" style="3" customWidth="1"/>
    <col min="7440" max="7440" width="5.42578125" style="3" customWidth="1"/>
    <col min="7441" max="7441" width="6.140625" style="3" customWidth="1"/>
    <col min="7442" max="7442" width="7.28515625" style="3" customWidth="1"/>
    <col min="7443" max="7443" width="8" style="3" customWidth="1"/>
    <col min="7444" max="7444" width="8.42578125" style="3" customWidth="1"/>
    <col min="7445" max="7445" width="4.85546875" style="3" customWidth="1"/>
    <col min="7446" max="7446" width="5.5703125" style="3" customWidth="1"/>
    <col min="7447" max="7447" width="3.7109375" style="3" customWidth="1"/>
    <col min="7448" max="7458" width="3.85546875" style="3" customWidth="1"/>
    <col min="7459" max="7681" width="9.140625" style="3"/>
    <col min="7682" max="7682" width="3.5703125" style="3" customWidth="1"/>
    <col min="7683" max="7683" width="18.7109375" style="3" customWidth="1"/>
    <col min="7684" max="7684" width="5.42578125" style="3" customWidth="1"/>
    <col min="7685" max="7685" width="4.140625" style="3" customWidth="1"/>
    <col min="7686" max="7686" width="4.7109375" style="3" customWidth="1"/>
    <col min="7687" max="7687" width="7.140625" style="3" customWidth="1"/>
    <col min="7688" max="7688" width="6.42578125" style="3" customWidth="1"/>
    <col min="7689" max="7690" width="5.7109375" style="3" customWidth="1"/>
    <col min="7691" max="7692" width="6.140625" style="3" customWidth="1"/>
    <col min="7693" max="7693" width="5.7109375" style="3" customWidth="1"/>
    <col min="7694" max="7694" width="6.140625" style="3" customWidth="1"/>
    <col min="7695" max="7695" width="6.42578125" style="3" customWidth="1"/>
    <col min="7696" max="7696" width="5.42578125" style="3" customWidth="1"/>
    <col min="7697" max="7697" width="6.140625" style="3" customWidth="1"/>
    <col min="7698" max="7698" width="7.28515625" style="3" customWidth="1"/>
    <col min="7699" max="7699" width="8" style="3" customWidth="1"/>
    <col min="7700" max="7700" width="8.42578125" style="3" customWidth="1"/>
    <col min="7701" max="7701" width="4.85546875" style="3" customWidth="1"/>
    <col min="7702" max="7702" width="5.5703125" style="3" customWidth="1"/>
    <col min="7703" max="7703" width="3.7109375" style="3" customWidth="1"/>
    <col min="7704" max="7714" width="3.85546875" style="3" customWidth="1"/>
    <col min="7715" max="7937" width="9.140625" style="3"/>
    <col min="7938" max="7938" width="3.5703125" style="3" customWidth="1"/>
    <col min="7939" max="7939" width="18.7109375" style="3" customWidth="1"/>
    <col min="7940" max="7940" width="5.42578125" style="3" customWidth="1"/>
    <col min="7941" max="7941" width="4.140625" style="3" customWidth="1"/>
    <col min="7942" max="7942" width="4.7109375" style="3" customWidth="1"/>
    <col min="7943" max="7943" width="7.140625" style="3" customWidth="1"/>
    <col min="7944" max="7944" width="6.42578125" style="3" customWidth="1"/>
    <col min="7945" max="7946" width="5.7109375" style="3" customWidth="1"/>
    <col min="7947" max="7948" width="6.140625" style="3" customWidth="1"/>
    <col min="7949" max="7949" width="5.7109375" style="3" customWidth="1"/>
    <col min="7950" max="7950" width="6.140625" style="3" customWidth="1"/>
    <col min="7951" max="7951" width="6.42578125" style="3" customWidth="1"/>
    <col min="7952" max="7952" width="5.42578125" style="3" customWidth="1"/>
    <col min="7953" max="7953" width="6.140625" style="3" customWidth="1"/>
    <col min="7954" max="7954" width="7.28515625" style="3" customWidth="1"/>
    <col min="7955" max="7955" width="8" style="3" customWidth="1"/>
    <col min="7956" max="7956" width="8.42578125" style="3" customWidth="1"/>
    <col min="7957" max="7957" width="4.85546875" style="3" customWidth="1"/>
    <col min="7958" max="7958" width="5.5703125" style="3" customWidth="1"/>
    <col min="7959" max="7959" width="3.7109375" style="3" customWidth="1"/>
    <col min="7960" max="7970" width="3.85546875" style="3" customWidth="1"/>
    <col min="7971" max="8193" width="9.140625" style="3"/>
    <col min="8194" max="8194" width="3.5703125" style="3" customWidth="1"/>
    <col min="8195" max="8195" width="18.7109375" style="3" customWidth="1"/>
    <col min="8196" max="8196" width="5.42578125" style="3" customWidth="1"/>
    <col min="8197" max="8197" width="4.140625" style="3" customWidth="1"/>
    <col min="8198" max="8198" width="4.7109375" style="3" customWidth="1"/>
    <col min="8199" max="8199" width="7.140625" style="3" customWidth="1"/>
    <col min="8200" max="8200" width="6.42578125" style="3" customWidth="1"/>
    <col min="8201" max="8202" width="5.7109375" style="3" customWidth="1"/>
    <col min="8203" max="8204" width="6.140625" style="3" customWidth="1"/>
    <col min="8205" max="8205" width="5.7109375" style="3" customWidth="1"/>
    <col min="8206" max="8206" width="6.140625" style="3" customWidth="1"/>
    <col min="8207" max="8207" width="6.42578125" style="3" customWidth="1"/>
    <col min="8208" max="8208" width="5.42578125" style="3" customWidth="1"/>
    <col min="8209" max="8209" width="6.140625" style="3" customWidth="1"/>
    <col min="8210" max="8210" width="7.28515625" style="3" customWidth="1"/>
    <col min="8211" max="8211" width="8" style="3" customWidth="1"/>
    <col min="8212" max="8212" width="8.42578125" style="3" customWidth="1"/>
    <col min="8213" max="8213" width="4.85546875" style="3" customWidth="1"/>
    <col min="8214" max="8214" width="5.5703125" style="3" customWidth="1"/>
    <col min="8215" max="8215" width="3.7109375" style="3" customWidth="1"/>
    <col min="8216" max="8226" width="3.85546875" style="3" customWidth="1"/>
    <col min="8227" max="8449" width="9.140625" style="3"/>
    <col min="8450" max="8450" width="3.5703125" style="3" customWidth="1"/>
    <col min="8451" max="8451" width="18.7109375" style="3" customWidth="1"/>
    <col min="8452" max="8452" width="5.42578125" style="3" customWidth="1"/>
    <col min="8453" max="8453" width="4.140625" style="3" customWidth="1"/>
    <col min="8454" max="8454" width="4.7109375" style="3" customWidth="1"/>
    <col min="8455" max="8455" width="7.140625" style="3" customWidth="1"/>
    <col min="8456" max="8456" width="6.42578125" style="3" customWidth="1"/>
    <col min="8457" max="8458" width="5.7109375" style="3" customWidth="1"/>
    <col min="8459" max="8460" width="6.140625" style="3" customWidth="1"/>
    <col min="8461" max="8461" width="5.7109375" style="3" customWidth="1"/>
    <col min="8462" max="8462" width="6.140625" style="3" customWidth="1"/>
    <col min="8463" max="8463" width="6.42578125" style="3" customWidth="1"/>
    <col min="8464" max="8464" width="5.42578125" style="3" customWidth="1"/>
    <col min="8465" max="8465" width="6.140625" style="3" customWidth="1"/>
    <col min="8466" max="8466" width="7.28515625" style="3" customWidth="1"/>
    <col min="8467" max="8467" width="8" style="3" customWidth="1"/>
    <col min="8468" max="8468" width="8.42578125" style="3" customWidth="1"/>
    <col min="8469" max="8469" width="4.85546875" style="3" customWidth="1"/>
    <col min="8470" max="8470" width="5.5703125" style="3" customWidth="1"/>
    <col min="8471" max="8471" width="3.7109375" style="3" customWidth="1"/>
    <col min="8472" max="8482" width="3.85546875" style="3" customWidth="1"/>
    <col min="8483" max="8705" width="9.140625" style="3"/>
    <col min="8706" max="8706" width="3.5703125" style="3" customWidth="1"/>
    <col min="8707" max="8707" width="18.7109375" style="3" customWidth="1"/>
    <col min="8708" max="8708" width="5.42578125" style="3" customWidth="1"/>
    <col min="8709" max="8709" width="4.140625" style="3" customWidth="1"/>
    <col min="8710" max="8710" width="4.7109375" style="3" customWidth="1"/>
    <col min="8711" max="8711" width="7.140625" style="3" customWidth="1"/>
    <col min="8712" max="8712" width="6.42578125" style="3" customWidth="1"/>
    <col min="8713" max="8714" width="5.7109375" style="3" customWidth="1"/>
    <col min="8715" max="8716" width="6.140625" style="3" customWidth="1"/>
    <col min="8717" max="8717" width="5.7109375" style="3" customWidth="1"/>
    <col min="8718" max="8718" width="6.140625" style="3" customWidth="1"/>
    <col min="8719" max="8719" width="6.42578125" style="3" customWidth="1"/>
    <col min="8720" max="8720" width="5.42578125" style="3" customWidth="1"/>
    <col min="8721" max="8721" width="6.140625" style="3" customWidth="1"/>
    <col min="8722" max="8722" width="7.28515625" style="3" customWidth="1"/>
    <col min="8723" max="8723" width="8" style="3" customWidth="1"/>
    <col min="8724" max="8724" width="8.42578125" style="3" customWidth="1"/>
    <col min="8725" max="8725" width="4.85546875" style="3" customWidth="1"/>
    <col min="8726" max="8726" width="5.5703125" style="3" customWidth="1"/>
    <col min="8727" max="8727" width="3.7109375" style="3" customWidth="1"/>
    <col min="8728" max="8738" width="3.85546875" style="3" customWidth="1"/>
    <col min="8739" max="8961" width="9.140625" style="3"/>
    <col min="8962" max="8962" width="3.5703125" style="3" customWidth="1"/>
    <col min="8963" max="8963" width="18.7109375" style="3" customWidth="1"/>
    <col min="8964" max="8964" width="5.42578125" style="3" customWidth="1"/>
    <col min="8965" max="8965" width="4.140625" style="3" customWidth="1"/>
    <col min="8966" max="8966" width="4.7109375" style="3" customWidth="1"/>
    <col min="8967" max="8967" width="7.140625" style="3" customWidth="1"/>
    <col min="8968" max="8968" width="6.42578125" style="3" customWidth="1"/>
    <col min="8969" max="8970" width="5.7109375" style="3" customWidth="1"/>
    <col min="8971" max="8972" width="6.140625" style="3" customWidth="1"/>
    <col min="8973" max="8973" width="5.7109375" style="3" customWidth="1"/>
    <col min="8974" max="8974" width="6.140625" style="3" customWidth="1"/>
    <col min="8975" max="8975" width="6.42578125" style="3" customWidth="1"/>
    <col min="8976" max="8976" width="5.42578125" style="3" customWidth="1"/>
    <col min="8977" max="8977" width="6.140625" style="3" customWidth="1"/>
    <col min="8978" max="8978" width="7.28515625" style="3" customWidth="1"/>
    <col min="8979" max="8979" width="8" style="3" customWidth="1"/>
    <col min="8980" max="8980" width="8.42578125" style="3" customWidth="1"/>
    <col min="8981" max="8981" width="4.85546875" style="3" customWidth="1"/>
    <col min="8982" max="8982" width="5.5703125" style="3" customWidth="1"/>
    <col min="8983" max="8983" width="3.7109375" style="3" customWidth="1"/>
    <col min="8984" max="8994" width="3.85546875" style="3" customWidth="1"/>
    <col min="8995" max="9217" width="9.140625" style="3"/>
    <col min="9218" max="9218" width="3.5703125" style="3" customWidth="1"/>
    <col min="9219" max="9219" width="18.7109375" style="3" customWidth="1"/>
    <col min="9220" max="9220" width="5.42578125" style="3" customWidth="1"/>
    <col min="9221" max="9221" width="4.140625" style="3" customWidth="1"/>
    <col min="9222" max="9222" width="4.7109375" style="3" customWidth="1"/>
    <col min="9223" max="9223" width="7.140625" style="3" customWidth="1"/>
    <col min="9224" max="9224" width="6.42578125" style="3" customWidth="1"/>
    <col min="9225" max="9226" width="5.7109375" style="3" customWidth="1"/>
    <col min="9227" max="9228" width="6.140625" style="3" customWidth="1"/>
    <col min="9229" max="9229" width="5.7109375" style="3" customWidth="1"/>
    <col min="9230" max="9230" width="6.140625" style="3" customWidth="1"/>
    <col min="9231" max="9231" width="6.42578125" style="3" customWidth="1"/>
    <col min="9232" max="9232" width="5.42578125" style="3" customWidth="1"/>
    <col min="9233" max="9233" width="6.140625" style="3" customWidth="1"/>
    <col min="9234" max="9234" width="7.28515625" style="3" customWidth="1"/>
    <col min="9235" max="9235" width="8" style="3" customWidth="1"/>
    <col min="9236" max="9236" width="8.42578125" style="3" customWidth="1"/>
    <col min="9237" max="9237" width="4.85546875" style="3" customWidth="1"/>
    <col min="9238" max="9238" width="5.5703125" style="3" customWidth="1"/>
    <col min="9239" max="9239" width="3.7109375" style="3" customWidth="1"/>
    <col min="9240" max="9250" width="3.85546875" style="3" customWidth="1"/>
    <col min="9251" max="9473" width="9.140625" style="3"/>
    <col min="9474" max="9474" width="3.5703125" style="3" customWidth="1"/>
    <col min="9475" max="9475" width="18.7109375" style="3" customWidth="1"/>
    <col min="9476" max="9476" width="5.42578125" style="3" customWidth="1"/>
    <col min="9477" max="9477" width="4.140625" style="3" customWidth="1"/>
    <col min="9478" max="9478" width="4.7109375" style="3" customWidth="1"/>
    <col min="9479" max="9479" width="7.140625" style="3" customWidth="1"/>
    <col min="9480" max="9480" width="6.42578125" style="3" customWidth="1"/>
    <col min="9481" max="9482" width="5.7109375" style="3" customWidth="1"/>
    <col min="9483" max="9484" width="6.140625" style="3" customWidth="1"/>
    <col min="9485" max="9485" width="5.7109375" style="3" customWidth="1"/>
    <col min="9486" max="9486" width="6.140625" style="3" customWidth="1"/>
    <col min="9487" max="9487" width="6.42578125" style="3" customWidth="1"/>
    <col min="9488" max="9488" width="5.42578125" style="3" customWidth="1"/>
    <col min="9489" max="9489" width="6.140625" style="3" customWidth="1"/>
    <col min="9490" max="9490" width="7.28515625" style="3" customWidth="1"/>
    <col min="9491" max="9491" width="8" style="3" customWidth="1"/>
    <col min="9492" max="9492" width="8.42578125" style="3" customWidth="1"/>
    <col min="9493" max="9493" width="4.85546875" style="3" customWidth="1"/>
    <col min="9494" max="9494" width="5.5703125" style="3" customWidth="1"/>
    <col min="9495" max="9495" width="3.7109375" style="3" customWidth="1"/>
    <col min="9496" max="9506" width="3.85546875" style="3" customWidth="1"/>
    <col min="9507" max="9729" width="9.140625" style="3"/>
    <col min="9730" max="9730" width="3.5703125" style="3" customWidth="1"/>
    <col min="9731" max="9731" width="18.7109375" style="3" customWidth="1"/>
    <col min="9732" max="9732" width="5.42578125" style="3" customWidth="1"/>
    <col min="9733" max="9733" width="4.140625" style="3" customWidth="1"/>
    <col min="9734" max="9734" width="4.7109375" style="3" customWidth="1"/>
    <col min="9735" max="9735" width="7.140625" style="3" customWidth="1"/>
    <col min="9736" max="9736" width="6.42578125" style="3" customWidth="1"/>
    <col min="9737" max="9738" width="5.7109375" style="3" customWidth="1"/>
    <col min="9739" max="9740" width="6.140625" style="3" customWidth="1"/>
    <col min="9741" max="9741" width="5.7109375" style="3" customWidth="1"/>
    <col min="9742" max="9742" width="6.140625" style="3" customWidth="1"/>
    <col min="9743" max="9743" width="6.42578125" style="3" customWidth="1"/>
    <col min="9744" max="9744" width="5.42578125" style="3" customWidth="1"/>
    <col min="9745" max="9745" width="6.140625" style="3" customWidth="1"/>
    <col min="9746" max="9746" width="7.28515625" style="3" customWidth="1"/>
    <col min="9747" max="9747" width="8" style="3" customWidth="1"/>
    <col min="9748" max="9748" width="8.42578125" style="3" customWidth="1"/>
    <col min="9749" max="9749" width="4.85546875" style="3" customWidth="1"/>
    <col min="9750" max="9750" width="5.5703125" style="3" customWidth="1"/>
    <col min="9751" max="9751" width="3.7109375" style="3" customWidth="1"/>
    <col min="9752" max="9762" width="3.85546875" style="3" customWidth="1"/>
    <col min="9763" max="9985" width="9.140625" style="3"/>
    <col min="9986" max="9986" width="3.5703125" style="3" customWidth="1"/>
    <col min="9987" max="9987" width="18.7109375" style="3" customWidth="1"/>
    <col min="9988" max="9988" width="5.42578125" style="3" customWidth="1"/>
    <col min="9989" max="9989" width="4.140625" style="3" customWidth="1"/>
    <col min="9990" max="9990" width="4.7109375" style="3" customWidth="1"/>
    <col min="9991" max="9991" width="7.140625" style="3" customWidth="1"/>
    <col min="9992" max="9992" width="6.42578125" style="3" customWidth="1"/>
    <col min="9993" max="9994" width="5.7109375" style="3" customWidth="1"/>
    <col min="9995" max="9996" width="6.140625" style="3" customWidth="1"/>
    <col min="9997" max="9997" width="5.7109375" style="3" customWidth="1"/>
    <col min="9998" max="9998" width="6.140625" style="3" customWidth="1"/>
    <col min="9999" max="9999" width="6.42578125" style="3" customWidth="1"/>
    <col min="10000" max="10000" width="5.42578125" style="3" customWidth="1"/>
    <col min="10001" max="10001" width="6.140625" style="3" customWidth="1"/>
    <col min="10002" max="10002" width="7.28515625" style="3" customWidth="1"/>
    <col min="10003" max="10003" width="8" style="3" customWidth="1"/>
    <col min="10004" max="10004" width="8.42578125" style="3" customWidth="1"/>
    <col min="10005" max="10005" width="4.85546875" style="3" customWidth="1"/>
    <col min="10006" max="10006" width="5.5703125" style="3" customWidth="1"/>
    <col min="10007" max="10007" width="3.7109375" style="3" customWidth="1"/>
    <col min="10008" max="10018" width="3.85546875" style="3" customWidth="1"/>
    <col min="10019" max="10241" width="9.140625" style="3"/>
    <col min="10242" max="10242" width="3.5703125" style="3" customWidth="1"/>
    <col min="10243" max="10243" width="18.7109375" style="3" customWidth="1"/>
    <col min="10244" max="10244" width="5.42578125" style="3" customWidth="1"/>
    <col min="10245" max="10245" width="4.140625" style="3" customWidth="1"/>
    <col min="10246" max="10246" width="4.7109375" style="3" customWidth="1"/>
    <col min="10247" max="10247" width="7.140625" style="3" customWidth="1"/>
    <col min="10248" max="10248" width="6.42578125" style="3" customWidth="1"/>
    <col min="10249" max="10250" width="5.7109375" style="3" customWidth="1"/>
    <col min="10251" max="10252" width="6.140625" style="3" customWidth="1"/>
    <col min="10253" max="10253" width="5.7109375" style="3" customWidth="1"/>
    <col min="10254" max="10254" width="6.140625" style="3" customWidth="1"/>
    <col min="10255" max="10255" width="6.42578125" style="3" customWidth="1"/>
    <col min="10256" max="10256" width="5.42578125" style="3" customWidth="1"/>
    <col min="10257" max="10257" width="6.140625" style="3" customWidth="1"/>
    <col min="10258" max="10258" width="7.28515625" style="3" customWidth="1"/>
    <col min="10259" max="10259" width="8" style="3" customWidth="1"/>
    <col min="10260" max="10260" width="8.42578125" style="3" customWidth="1"/>
    <col min="10261" max="10261" width="4.85546875" style="3" customWidth="1"/>
    <col min="10262" max="10262" width="5.5703125" style="3" customWidth="1"/>
    <col min="10263" max="10263" width="3.7109375" style="3" customWidth="1"/>
    <col min="10264" max="10274" width="3.85546875" style="3" customWidth="1"/>
    <col min="10275" max="10497" width="9.140625" style="3"/>
    <col min="10498" max="10498" width="3.5703125" style="3" customWidth="1"/>
    <col min="10499" max="10499" width="18.7109375" style="3" customWidth="1"/>
    <col min="10500" max="10500" width="5.42578125" style="3" customWidth="1"/>
    <col min="10501" max="10501" width="4.140625" style="3" customWidth="1"/>
    <col min="10502" max="10502" width="4.7109375" style="3" customWidth="1"/>
    <col min="10503" max="10503" width="7.140625" style="3" customWidth="1"/>
    <col min="10504" max="10504" width="6.42578125" style="3" customWidth="1"/>
    <col min="10505" max="10506" width="5.7109375" style="3" customWidth="1"/>
    <col min="10507" max="10508" width="6.140625" style="3" customWidth="1"/>
    <col min="10509" max="10509" width="5.7109375" style="3" customWidth="1"/>
    <col min="10510" max="10510" width="6.140625" style="3" customWidth="1"/>
    <col min="10511" max="10511" width="6.42578125" style="3" customWidth="1"/>
    <col min="10512" max="10512" width="5.42578125" style="3" customWidth="1"/>
    <col min="10513" max="10513" width="6.140625" style="3" customWidth="1"/>
    <col min="10514" max="10514" width="7.28515625" style="3" customWidth="1"/>
    <col min="10515" max="10515" width="8" style="3" customWidth="1"/>
    <col min="10516" max="10516" width="8.42578125" style="3" customWidth="1"/>
    <col min="10517" max="10517" width="4.85546875" style="3" customWidth="1"/>
    <col min="10518" max="10518" width="5.5703125" style="3" customWidth="1"/>
    <col min="10519" max="10519" width="3.7109375" style="3" customWidth="1"/>
    <col min="10520" max="10530" width="3.85546875" style="3" customWidth="1"/>
    <col min="10531" max="10753" width="9.140625" style="3"/>
    <col min="10754" max="10754" width="3.5703125" style="3" customWidth="1"/>
    <col min="10755" max="10755" width="18.7109375" style="3" customWidth="1"/>
    <col min="10756" max="10756" width="5.42578125" style="3" customWidth="1"/>
    <col min="10757" max="10757" width="4.140625" style="3" customWidth="1"/>
    <col min="10758" max="10758" width="4.7109375" style="3" customWidth="1"/>
    <col min="10759" max="10759" width="7.140625" style="3" customWidth="1"/>
    <col min="10760" max="10760" width="6.42578125" style="3" customWidth="1"/>
    <col min="10761" max="10762" width="5.7109375" style="3" customWidth="1"/>
    <col min="10763" max="10764" width="6.140625" style="3" customWidth="1"/>
    <col min="10765" max="10765" width="5.7109375" style="3" customWidth="1"/>
    <col min="10766" max="10766" width="6.140625" style="3" customWidth="1"/>
    <col min="10767" max="10767" width="6.42578125" style="3" customWidth="1"/>
    <col min="10768" max="10768" width="5.42578125" style="3" customWidth="1"/>
    <col min="10769" max="10769" width="6.140625" style="3" customWidth="1"/>
    <col min="10770" max="10770" width="7.28515625" style="3" customWidth="1"/>
    <col min="10771" max="10771" width="8" style="3" customWidth="1"/>
    <col min="10772" max="10772" width="8.42578125" style="3" customWidth="1"/>
    <col min="10773" max="10773" width="4.85546875" style="3" customWidth="1"/>
    <col min="10774" max="10774" width="5.5703125" style="3" customWidth="1"/>
    <col min="10775" max="10775" width="3.7109375" style="3" customWidth="1"/>
    <col min="10776" max="10786" width="3.85546875" style="3" customWidth="1"/>
    <col min="10787" max="11009" width="9.140625" style="3"/>
    <col min="11010" max="11010" width="3.5703125" style="3" customWidth="1"/>
    <col min="11011" max="11011" width="18.7109375" style="3" customWidth="1"/>
    <col min="11012" max="11012" width="5.42578125" style="3" customWidth="1"/>
    <col min="11013" max="11013" width="4.140625" style="3" customWidth="1"/>
    <col min="11014" max="11014" width="4.7109375" style="3" customWidth="1"/>
    <col min="11015" max="11015" width="7.140625" style="3" customWidth="1"/>
    <col min="11016" max="11016" width="6.42578125" style="3" customWidth="1"/>
    <col min="11017" max="11018" width="5.7109375" style="3" customWidth="1"/>
    <col min="11019" max="11020" width="6.140625" style="3" customWidth="1"/>
    <col min="11021" max="11021" width="5.7109375" style="3" customWidth="1"/>
    <col min="11022" max="11022" width="6.140625" style="3" customWidth="1"/>
    <col min="11023" max="11023" width="6.42578125" style="3" customWidth="1"/>
    <col min="11024" max="11024" width="5.42578125" style="3" customWidth="1"/>
    <col min="11025" max="11025" width="6.140625" style="3" customWidth="1"/>
    <col min="11026" max="11026" width="7.28515625" style="3" customWidth="1"/>
    <col min="11027" max="11027" width="8" style="3" customWidth="1"/>
    <col min="11028" max="11028" width="8.42578125" style="3" customWidth="1"/>
    <col min="11029" max="11029" width="4.85546875" style="3" customWidth="1"/>
    <col min="11030" max="11030" width="5.5703125" style="3" customWidth="1"/>
    <col min="11031" max="11031" width="3.7109375" style="3" customWidth="1"/>
    <col min="11032" max="11042" width="3.85546875" style="3" customWidth="1"/>
    <col min="11043" max="11265" width="9.140625" style="3"/>
    <col min="11266" max="11266" width="3.5703125" style="3" customWidth="1"/>
    <col min="11267" max="11267" width="18.7109375" style="3" customWidth="1"/>
    <col min="11268" max="11268" width="5.42578125" style="3" customWidth="1"/>
    <col min="11269" max="11269" width="4.140625" style="3" customWidth="1"/>
    <col min="11270" max="11270" width="4.7109375" style="3" customWidth="1"/>
    <col min="11271" max="11271" width="7.140625" style="3" customWidth="1"/>
    <col min="11272" max="11272" width="6.42578125" style="3" customWidth="1"/>
    <col min="11273" max="11274" width="5.7109375" style="3" customWidth="1"/>
    <col min="11275" max="11276" width="6.140625" style="3" customWidth="1"/>
    <col min="11277" max="11277" width="5.7109375" style="3" customWidth="1"/>
    <col min="11278" max="11278" width="6.140625" style="3" customWidth="1"/>
    <col min="11279" max="11279" width="6.42578125" style="3" customWidth="1"/>
    <col min="11280" max="11280" width="5.42578125" style="3" customWidth="1"/>
    <col min="11281" max="11281" width="6.140625" style="3" customWidth="1"/>
    <col min="11282" max="11282" width="7.28515625" style="3" customWidth="1"/>
    <col min="11283" max="11283" width="8" style="3" customWidth="1"/>
    <col min="11284" max="11284" width="8.42578125" style="3" customWidth="1"/>
    <col min="11285" max="11285" width="4.85546875" style="3" customWidth="1"/>
    <col min="11286" max="11286" width="5.5703125" style="3" customWidth="1"/>
    <col min="11287" max="11287" width="3.7109375" style="3" customWidth="1"/>
    <col min="11288" max="11298" width="3.85546875" style="3" customWidth="1"/>
    <col min="11299" max="11521" width="9.140625" style="3"/>
    <col min="11522" max="11522" width="3.5703125" style="3" customWidth="1"/>
    <col min="11523" max="11523" width="18.7109375" style="3" customWidth="1"/>
    <col min="11524" max="11524" width="5.42578125" style="3" customWidth="1"/>
    <col min="11525" max="11525" width="4.140625" style="3" customWidth="1"/>
    <col min="11526" max="11526" width="4.7109375" style="3" customWidth="1"/>
    <col min="11527" max="11527" width="7.140625" style="3" customWidth="1"/>
    <col min="11528" max="11528" width="6.42578125" style="3" customWidth="1"/>
    <col min="11529" max="11530" width="5.7109375" style="3" customWidth="1"/>
    <col min="11531" max="11532" width="6.140625" style="3" customWidth="1"/>
    <col min="11533" max="11533" width="5.7109375" style="3" customWidth="1"/>
    <col min="11534" max="11534" width="6.140625" style="3" customWidth="1"/>
    <col min="11535" max="11535" width="6.42578125" style="3" customWidth="1"/>
    <col min="11536" max="11536" width="5.42578125" style="3" customWidth="1"/>
    <col min="11537" max="11537" width="6.140625" style="3" customWidth="1"/>
    <col min="11538" max="11538" width="7.28515625" style="3" customWidth="1"/>
    <col min="11539" max="11539" width="8" style="3" customWidth="1"/>
    <col min="11540" max="11540" width="8.42578125" style="3" customWidth="1"/>
    <col min="11541" max="11541" width="4.85546875" style="3" customWidth="1"/>
    <col min="11542" max="11542" width="5.5703125" style="3" customWidth="1"/>
    <col min="11543" max="11543" width="3.7109375" style="3" customWidth="1"/>
    <col min="11544" max="11554" width="3.85546875" style="3" customWidth="1"/>
    <col min="11555" max="11777" width="9.140625" style="3"/>
    <col min="11778" max="11778" width="3.5703125" style="3" customWidth="1"/>
    <col min="11779" max="11779" width="18.7109375" style="3" customWidth="1"/>
    <col min="11780" max="11780" width="5.42578125" style="3" customWidth="1"/>
    <col min="11781" max="11781" width="4.140625" style="3" customWidth="1"/>
    <col min="11782" max="11782" width="4.7109375" style="3" customWidth="1"/>
    <col min="11783" max="11783" width="7.140625" style="3" customWidth="1"/>
    <col min="11784" max="11784" width="6.42578125" style="3" customWidth="1"/>
    <col min="11785" max="11786" width="5.7109375" style="3" customWidth="1"/>
    <col min="11787" max="11788" width="6.140625" style="3" customWidth="1"/>
    <col min="11789" max="11789" width="5.7109375" style="3" customWidth="1"/>
    <col min="11790" max="11790" width="6.140625" style="3" customWidth="1"/>
    <col min="11791" max="11791" width="6.42578125" style="3" customWidth="1"/>
    <col min="11792" max="11792" width="5.42578125" style="3" customWidth="1"/>
    <col min="11793" max="11793" width="6.140625" style="3" customWidth="1"/>
    <col min="11794" max="11794" width="7.28515625" style="3" customWidth="1"/>
    <col min="11795" max="11795" width="8" style="3" customWidth="1"/>
    <col min="11796" max="11796" width="8.42578125" style="3" customWidth="1"/>
    <col min="11797" max="11797" width="4.85546875" style="3" customWidth="1"/>
    <col min="11798" max="11798" width="5.5703125" style="3" customWidth="1"/>
    <col min="11799" max="11799" width="3.7109375" style="3" customWidth="1"/>
    <col min="11800" max="11810" width="3.85546875" style="3" customWidth="1"/>
    <col min="11811" max="12033" width="9.140625" style="3"/>
    <col min="12034" max="12034" width="3.5703125" style="3" customWidth="1"/>
    <col min="12035" max="12035" width="18.7109375" style="3" customWidth="1"/>
    <col min="12036" max="12036" width="5.42578125" style="3" customWidth="1"/>
    <col min="12037" max="12037" width="4.140625" style="3" customWidth="1"/>
    <col min="12038" max="12038" width="4.7109375" style="3" customWidth="1"/>
    <col min="12039" max="12039" width="7.140625" style="3" customWidth="1"/>
    <col min="12040" max="12040" width="6.42578125" style="3" customWidth="1"/>
    <col min="12041" max="12042" width="5.7109375" style="3" customWidth="1"/>
    <col min="12043" max="12044" width="6.140625" style="3" customWidth="1"/>
    <col min="12045" max="12045" width="5.7109375" style="3" customWidth="1"/>
    <col min="12046" max="12046" width="6.140625" style="3" customWidth="1"/>
    <col min="12047" max="12047" width="6.42578125" style="3" customWidth="1"/>
    <col min="12048" max="12048" width="5.42578125" style="3" customWidth="1"/>
    <col min="12049" max="12049" width="6.140625" style="3" customWidth="1"/>
    <col min="12050" max="12050" width="7.28515625" style="3" customWidth="1"/>
    <col min="12051" max="12051" width="8" style="3" customWidth="1"/>
    <col min="12052" max="12052" width="8.42578125" style="3" customWidth="1"/>
    <col min="12053" max="12053" width="4.85546875" style="3" customWidth="1"/>
    <col min="12054" max="12054" width="5.5703125" style="3" customWidth="1"/>
    <col min="12055" max="12055" width="3.7109375" style="3" customWidth="1"/>
    <col min="12056" max="12066" width="3.85546875" style="3" customWidth="1"/>
    <col min="12067" max="12289" width="9.140625" style="3"/>
    <col min="12290" max="12290" width="3.5703125" style="3" customWidth="1"/>
    <col min="12291" max="12291" width="18.7109375" style="3" customWidth="1"/>
    <col min="12292" max="12292" width="5.42578125" style="3" customWidth="1"/>
    <col min="12293" max="12293" width="4.140625" style="3" customWidth="1"/>
    <col min="12294" max="12294" width="4.7109375" style="3" customWidth="1"/>
    <col min="12295" max="12295" width="7.140625" style="3" customWidth="1"/>
    <col min="12296" max="12296" width="6.42578125" style="3" customWidth="1"/>
    <col min="12297" max="12298" width="5.7109375" style="3" customWidth="1"/>
    <col min="12299" max="12300" width="6.140625" style="3" customWidth="1"/>
    <col min="12301" max="12301" width="5.7109375" style="3" customWidth="1"/>
    <col min="12302" max="12302" width="6.140625" style="3" customWidth="1"/>
    <col min="12303" max="12303" width="6.42578125" style="3" customWidth="1"/>
    <col min="12304" max="12304" width="5.42578125" style="3" customWidth="1"/>
    <col min="12305" max="12305" width="6.140625" style="3" customWidth="1"/>
    <col min="12306" max="12306" width="7.28515625" style="3" customWidth="1"/>
    <col min="12307" max="12307" width="8" style="3" customWidth="1"/>
    <col min="12308" max="12308" width="8.42578125" style="3" customWidth="1"/>
    <col min="12309" max="12309" width="4.85546875" style="3" customWidth="1"/>
    <col min="12310" max="12310" width="5.5703125" style="3" customWidth="1"/>
    <col min="12311" max="12311" width="3.7109375" style="3" customWidth="1"/>
    <col min="12312" max="12322" width="3.85546875" style="3" customWidth="1"/>
    <col min="12323" max="12545" width="9.140625" style="3"/>
    <col min="12546" max="12546" width="3.5703125" style="3" customWidth="1"/>
    <col min="12547" max="12547" width="18.7109375" style="3" customWidth="1"/>
    <col min="12548" max="12548" width="5.42578125" style="3" customWidth="1"/>
    <col min="12549" max="12549" width="4.140625" style="3" customWidth="1"/>
    <col min="12550" max="12550" width="4.7109375" style="3" customWidth="1"/>
    <col min="12551" max="12551" width="7.140625" style="3" customWidth="1"/>
    <col min="12552" max="12552" width="6.42578125" style="3" customWidth="1"/>
    <col min="12553" max="12554" width="5.7109375" style="3" customWidth="1"/>
    <col min="12555" max="12556" width="6.140625" style="3" customWidth="1"/>
    <col min="12557" max="12557" width="5.7109375" style="3" customWidth="1"/>
    <col min="12558" max="12558" width="6.140625" style="3" customWidth="1"/>
    <col min="12559" max="12559" width="6.42578125" style="3" customWidth="1"/>
    <col min="12560" max="12560" width="5.42578125" style="3" customWidth="1"/>
    <col min="12561" max="12561" width="6.140625" style="3" customWidth="1"/>
    <col min="12562" max="12562" width="7.28515625" style="3" customWidth="1"/>
    <col min="12563" max="12563" width="8" style="3" customWidth="1"/>
    <col min="12564" max="12564" width="8.42578125" style="3" customWidth="1"/>
    <col min="12565" max="12565" width="4.85546875" style="3" customWidth="1"/>
    <col min="12566" max="12566" width="5.5703125" style="3" customWidth="1"/>
    <col min="12567" max="12567" width="3.7109375" style="3" customWidth="1"/>
    <col min="12568" max="12578" width="3.85546875" style="3" customWidth="1"/>
    <col min="12579" max="12801" width="9.140625" style="3"/>
    <col min="12802" max="12802" width="3.5703125" style="3" customWidth="1"/>
    <col min="12803" max="12803" width="18.7109375" style="3" customWidth="1"/>
    <col min="12804" max="12804" width="5.42578125" style="3" customWidth="1"/>
    <col min="12805" max="12805" width="4.140625" style="3" customWidth="1"/>
    <col min="12806" max="12806" width="4.7109375" style="3" customWidth="1"/>
    <col min="12807" max="12807" width="7.140625" style="3" customWidth="1"/>
    <col min="12808" max="12808" width="6.42578125" style="3" customWidth="1"/>
    <col min="12809" max="12810" width="5.7109375" style="3" customWidth="1"/>
    <col min="12811" max="12812" width="6.140625" style="3" customWidth="1"/>
    <col min="12813" max="12813" width="5.7109375" style="3" customWidth="1"/>
    <col min="12814" max="12814" width="6.140625" style="3" customWidth="1"/>
    <col min="12815" max="12815" width="6.42578125" style="3" customWidth="1"/>
    <col min="12816" max="12816" width="5.42578125" style="3" customWidth="1"/>
    <col min="12817" max="12817" width="6.140625" style="3" customWidth="1"/>
    <col min="12818" max="12818" width="7.28515625" style="3" customWidth="1"/>
    <col min="12819" max="12819" width="8" style="3" customWidth="1"/>
    <col min="12820" max="12820" width="8.42578125" style="3" customWidth="1"/>
    <col min="12821" max="12821" width="4.85546875" style="3" customWidth="1"/>
    <col min="12822" max="12822" width="5.5703125" style="3" customWidth="1"/>
    <col min="12823" max="12823" width="3.7109375" style="3" customWidth="1"/>
    <col min="12824" max="12834" width="3.85546875" style="3" customWidth="1"/>
    <col min="12835" max="13057" width="9.140625" style="3"/>
    <col min="13058" max="13058" width="3.5703125" style="3" customWidth="1"/>
    <col min="13059" max="13059" width="18.7109375" style="3" customWidth="1"/>
    <col min="13060" max="13060" width="5.42578125" style="3" customWidth="1"/>
    <col min="13061" max="13061" width="4.140625" style="3" customWidth="1"/>
    <col min="13062" max="13062" width="4.7109375" style="3" customWidth="1"/>
    <col min="13063" max="13063" width="7.140625" style="3" customWidth="1"/>
    <col min="13064" max="13064" width="6.42578125" style="3" customWidth="1"/>
    <col min="13065" max="13066" width="5.7109375" style="3" customWidth="1"/>
    <col min="13067" max="13068" width="6.140625" style="3" customWidth="1"/>
    <col min="13069" max="13069" width="5.7109375" style="3" customWidth="1"/>
    <col min="13070" max="13070" width="6.140625" style="3" customWidth="1"/>
    <col min="13071" max="13071" width="6.42578125" style="3" customWidth="1"/>
    <col min="13072" max="13072" width="5.42578125" style="3" customWidth="1"/>
    <col min="13073" max="13073" width="6.140625" style="3" customWidth="1"/>
    <col min="13074" max="13074" width="7.28515625" style="3" customWidth="1"/>
    <col min="13075" max="13075" width="8" style="3" customWidth="1"/>
    <col min="13076" max="13076" width="8.42578125" style="3" customWidth="1"/>
    <col min="13077" max="13077" width="4.85546875" style="3" customWidth="1"/>
    <col min="13078" max="13078" width="5.5703125" style="3" customWidth="1"/>
    <col min="13079" max="13079" width="3.7109375" style="3" customWidth="1"/>
    <col min="13080" max="13090" width="3.85546875" style="3" customWidth="1"/>
    <col min="13091" max="13313" width="9.140625" style="3"/>
    <col min="13314" max="13314" width="3.5703125" style="3" customWidth="1"/>
    <col min="13315" max="13315" width="18.7109375" style="3" customWidth="1"/>
    <col min="13316" max="13316" width="5.42578125" style="3" customWidth="1"/>
    <col min="13317" max="13317" width="4.140625" style="3" customWidth="1"/>
    <col min="13318" max="13318" width="4.7109375" style="3" customWidth="1"/>
    <col min="13319" max="13319" width="7.140625" style="3" customWidth="1"/>
    <col min="13320" max="13320" width="6.42578125" style="3" customWidth="1"/>
    <col min="13321" max="13322" width="5.7109375" style="3" customWidth="1"/>
    <col min="13323" max="13324" width="6.140625" style="3" customWidth="1"/>
    <col min="13325" max="13325" width="5.7109375" style="3" customWidth="1"/>
    <col min="13326" max="13326" width="6.140625" style="3" customWidth="1"/>
    <col min="13327" max="13327" width="6.42578125" style="3" customWidth="1"/>
    <col min="13328" max="13328" width="5.42578125" style="3" customWidth="1"/>
    <col min="13329" max="13329" width="6.140625" style="3" customWidth="1"/>
    <col min="13330" max="13330" width="7.28515625" style="3" customWidth="1"/>
    <col min="13331" max="13331" width="8" style="3" customWidth="1"/>
    <col min="13332" max="13332" width="8.42578125" style="3" customWidth="1"/>
    <col min="13333" max="13333" width="4.85546875" style="3" customWidth="1"/>
    <col min="13334" max="13334" width="5.5703125" style="3" customWidth="1"/>
    <col min="13335" max="13335" width="3.7109375" style="3" customWidth="1"/>
    <col min="13336" max="13346" width="3.85546875" style="3" customWidth="1"/>
    <col min="13347" max="13569" width="9.140625" style="3"/>
    <col min="13570" max="13570" width="3.5703125" style="3" customWidth="1"/>
    <col min="13571" max="13571" width="18.7109375" style="3" customWidth="1"/>
    <col min="13572" max="13572" width="5.42578125" style="3" customWidth="1"/>
    <col min="13573" max="13573" width="4.140625" style="3" customWidth="1"/>
    <col min="13574" max="13574" width="4.7109375" style="3" customWidth="1"/>
    <col min="13575" max="13575" width="7.140625" style="3" customWidth="1"/>
    <col min="13576" max="13576" width="6.42578125" style="3" customWidth="1"/>
    <col min="13577" max="13578" width="5.7109375" style="3" customWidth="1"/>
    <col min="13579" max="13580" width="6.140625" style="3" customWidth="1"/>
    <col min="13581" max="13581" width="5.7109375" style="3" customWidth="1"/>
    <col min="13582" max="13582" width="6.140625" style="3" customWidth="1"/>
    <col min="13583" max="13583" width="6.42578125" style="3" customWidth="1"/>
    <col min="13584" max="13584" width="5.42578125" style="3" customWidth="1"/>
    <col min="13585" max="13585" width="6.140625" style="3" customWidth="1"/>
    <col min="13586" max="13586" width="7.28515625" style="3" customWidth="1"/>
    <col min="13587" max="13587" width="8" style="3" customWidth="1"/>
    <col min="13588" max="13588" width="8.42578125" style="3" customWidth="1"/>
    <col min="13589" max="13589" width="4.85546875" style="3" customWidth="1"/>
    <col min="13590" max="13590" width="5.5703125" style="3" customWidth="1"/>
    <col min="13591" max="13591" width="3.7109375" style="3" customWidth="1"/>
    <col min="13592" max="13602" width="3.85546875" style="3" customWidth="1"/>
    <col min="13603" max="13825" width="9.140625" style="3"/>
    <col min="13826" max="13826" width="3.5703125" style="3" customWidth="1"/>
    <col min="13827" max="13827" width="18.7109375" style="3" customWidth="1"/>
    <col min="13828" max="13828" width="5.42578125" style="3" customWidth="1"/>
    <col min="13829" max="13829" width="4.140625" style="3" customWidth="1"/>
    <col min="13830" max="13830" width="4.7109375" style="3" customWidth="1"/>
    <col min="13831" max="13831" width="7.140625" style="3" customWidth="1"/>
    <col min="13832" max="13832" width="6.42578125" style="3" customWidth="1"/>
    <col min="13833" max="13834" width="5.7109375" style="3" customWidth="1"/>
    <col min="13835" max="13836" width="6.140625" style="3" customWidth="1"/>
    <col min="13837" max="13837" width="5.7109375" style="3" customWidth="1"/>
    <col min="13838" max="13838" width="6.140625" style="3" customWidth="1"/>
    <col min="13839" max="13839" width="6.42578125" style="3" customWidth="1"/>
    <col min="13840" max="13840" width="5.42578125" style="3" customWidth="1"/>
    <col min="13841" max="13841" width="6.140625" style="3" customWidth="1"/>
    <col min="13842" max="13842" width="7.28515625" style="3" customWidth="1"/>
    <col min="13843" max="13843" width="8" style="3" customWidth="1"/>
    <col min="13844" max="13844" width="8.42578125" style="3" customWidth="1"/>
    <col min="13845" max="13845" width="4.85546875" style="3" customWidth="1"/>
    <col min="13846" max="13846" width="5.5703125" style="3" customWidth="1"/>
    <col min="13847" max="13847" width="3.7109375" style="3" customWidth="1"/>
    <col min="13848" max="13858" width="3.85546875" style="3" customWidth="1"/>
    <col min="13859" max="14081" width="9.140625" style="3"/>
    <col min="14082" max="14082" width="3.5703125" style="3" customWidth="1"/>
    <col min="14083" max="14083" width="18.7109375" style="3" customWidth="1"/>
    <col min="14084" max="14084" width="5.42578125" style="3" customWidth="1"/>
    <col min="14085" max="14085" width="4.140625" style="3" customWidth="1"/>
    <col min="14086" max="14086" width="4.7109375" style="3" customWidth="1"/>
    <col min="14087" max="14087" width="7.140625" style="3" customWidth="1"/>
    <col min="14088" max="14088" width="6.42578125" style="3" customWidth="1"/>
    <col min="14089" max="14090" width="5.7109375" style="3" customWidth="1"/>
    <col min="14091" max="14092" width="6.140625" style="3" customWidth="1"/>
    <col min="14093" max="14093" width="5.7109375" style="3" customWidth="1"/>
    <col min="14094" max="14094" width="6.140625" style="3" customWidth="1"/>
    <col min="14095" max="14095" width="6.42578125" style="3" customWidth="1"/>
    <col min="14096" max="14096" width="5.42578125" style="3" customWidth="1"/>
    <col min="14097" max="14097" width="6.140625" style="3" customWidth="1"/>
    <col min="14098" max="14098" width="7.28515625" style="3" customWidth="1"/>
    <col min="14099" max="14099" width="8" style="3" customWidth="1"/>
    <col min="14100" max="14100" width="8.42578125" style="3" customWidth="1"/>
    <col min="14101" max="14101" width="4.85546875" style="3" customWidth="1"/>
    <col min="14102" max="14102" width="5.5703125" style="3" customWidth="1"/>
    <col min="14103" max="14103" width="3.7109375" style="3" customWidth="1"/>
    <col min="14104" max="14114" width="3.85546875" style="3" customWidth="1"/>
    <col min="14115" max="14337" width="9.140625" style="3"/>
    <col min="14338" max="14338" width="3.5703125" style="3" customWidth="1"/>
    <col min="14339" max="14339" width="18.7109375" style="3" customWidth="1"/>
    <col min="14340" max="14340" width="5.42578125" style="3" customWidth="1"/>
    <col min="14341" max="14341" width="4.140625" style="3" customWidth="1"/>
    <col min="14342" max="14342" width="4.7109375" style="3" customWidth="1"/>
    <col min="14343" max="14343" width="7.140625" style="3" customWidth="1"/>
    <col min="14344" max="14344" width="6.42578125" style="3" customWidth="1"/>
    <col min="14345" max="14346" width="5.7109375" style="3" customWidth="1"/>
    <col min="14347" max="14348" width="6.140625" style="3" customWidth="1"/>
    <col min="14349" max="14349" width="5.7109375" style="3" customWidth="1"/>
    <col min="14350" max="14350" width="6.140625" style="3" customWidth="1"/>
    <col min="14351" max="14351" width="6.42578125" style="3" customWidth="1"/>
    <col min="14352" max="14352" width="5.42578125" style="3" customWidth="1"/>
    <col min="14353" max="14353" width="6.140625" style="3" customWidth="1"/>
    <col min="14354" max="14354" width="7.28515625" style="3" customWidth="1"/>
    <col min="14355" max="14355" width="8" style="3" customWidth="1"/>
    <col min="14356" max="14356" width="8.42578125" style="3" customWidth="1"/>
    <col min="14357" max="14357" width="4.85546875" style="3" customWidth="1"/>
    <col min="14358" max="14358" width="5.5703125" style="3" customWidth="1"/>
    <col min="14359" max="14359" width="3.7109375" style="3" customWidth="1"/>
    <col min="14360" max="14370" width="3.85546875" style="3" customWidth="1"/>
    <col min="14371" max="14593" width="9.140625" style="3"/>
    <col min="14594" max="14594" width="3.5703125" style="3" customWidth="1"/>
    <col min="14595" max="14595" width="18.7109375" style="3" customWidth="1"/>
    <col min="14596" max="14596" width="5.42578125" style="3" customWidth="1"/>
    <col min="14597" max="14597" width="4.140625" style="3" customWidth="1"/>
    <col min="14598" max="14598" width="4.7109375" style="3" customWidth="1"/>
    <col min="14599" max="14599" width="7.140625" style="3" customWidth="1"/>
    <col min="14600" max="14600" width="6.42578125" style="3" customWidth="1"/>
    <col min="14601" max="14602" width="5.7109375" style="3" customWidth="1"/>
    <col min="14603" max="14604" width="6.140625" style="3" customWidth="1"/>
    <col min="14605" max="14605" width="5.7109375" style="3" customWidth="1"/>
    <col min="14606" max="14606" width="6.140625" style="3" customWidth="1"/>
    <col min="14607" max="14607" width="6.42578125" style="3" customWidth="1"/>
    <col min="14608" max="14608" width="5.42578125" style="3" customWidth="1"/>
    <col min="14609" max="14609" width="6.140625" style="3" customWidth="1"/>
    <col min="14610" max="14610" width="7.28515625" style="3" customWidth="1"/>
    <col min="14611" max="14611" width="8" style="3" customWidth="1"/>
    <col min="14612" max="14612" width="8.42578125" style="3" customWidth="1"/>
    <col min="14613" max="14613" width="4.85546875" style="3" customWidth="1"/>
    <col min="14614" max="14614" width="5.5703125" style="3" customWidth="1"/>
    <col min="14615" max="14615" width="3.7109375" style="3" customWidth="1"/>
    <col min="14616" max="14626" width="3.85546875" style="3" customWidth="1"/>
    <col min="14627" max="14849" width="9.140625" style="3"/>
    <col min="14850" max="14850" width="3.5703125" style="3" customWidth="1"/>
    <col min="14851" max="14851" width="18.7109375" style="3" customWidth="1"/>
    <col min="14852" max="14852" width="5.42578125" style="3" customWidth="1"/>
    <col min="14853" max="14853" width="4.140625" style="3" customWidth="1"/>
    <col min="14854" max="14854" width="4.7109375" style="3" customWidth="1"/>
    <col min="14855" max="14855" width="7.140625" style="3" customWidth="1"/>
    <col min="14856" max="14856" width="6.42578125" style="3" customWidth="1"/>
    <col min="14857" max="14858" width="5.7109375" style="3" customWidth="1"/>
    <col min="14859" max="14860" width="6.140625" style="3" customWidth="1"/>
    <col min="14861" max="14861" width="5.7109375" style="3" customWidth="1"/>
    <col min="14862" max="14862" width="6.140625" style="3" customWidth="1"/>
    <col min="14863" max="14863" width="6.42578125" style="3" customWidth="1"/>
    <col min="14864" max="14864" width="5.42578125" style="3" customWidth="1"/>
    <col min="14865" max="14865" width="6.140625" style="3" customWidth="1"/>
    <col min="14866" max="14866" width="7.28515625" style="3" customWidth="1"/>
    <col min="14867" max="14867" width="8" style="3" customWidth="1"/>
    <col min="14868" max="14868" width="8.42578125" style="3" customWidth="1"/>
    <col min="14869" max="14869" width="4.85546875" style="3" customWidth="1"/>
    <col min="14870" max="14870" width="5.5703125" style="3" customWidth="1"/>
    <col min="14871" max="14871" width="3.7109375" style="3" customWidth="1"/>
    <col min="14872" max="14882" width="3.85546875" style="3" customWidth="1"/>
    <col min="14883" max="15105" width="9.140625" style="3"/>
    <col min="15106" max="15106" width="3.5703125" style="3" customWidth="1"/>
    <col min="15107" max="15107" width="18.7109375" style="3" customWidth="1"/>
    <col min="15108" max="15108" width="5.42578125" style="3" customWidth="1"/>
    <col min="15109" max="15109" width="4.140625" style="3" customWidth="1"/>
    <col min="15110" max="15110" width="4.7109375" style="3" customWidth="1"/>
    <col min="15111" max="15111" width="7.140625" style="3" customWidth="1"/>
    <col min="15112" max="15112" width="6.42578125" style="3" customWidth="1"/>
    <col min="15113" max="15114" width="5.7109375" style="3" customWidth="1"/>
    <col min="15115" max="15116" width="6.140625" style="3" customWidth="1"/>
    <col min="15117" max="15117" width="5.7109375" style="3" customWidth="1"/>
    <col min="15118" max="15118" width="6.140625" style="3" customWidth="1"/>
    <col min="15119" max="15119" width="6.42578125" style="3" customWidth="1"/>
    <col min="15120" max="15120" width="5.42578125" style="3" customWidth="1"/>
    <col min="15121" max="15121" width="6.140625" style="3" customWidth="1"/>
    <col min="15122" max="15122" width="7.28515625" style="3" customWidth="1"/>
    <col min="15123" max="15123" width="8" style="3" customWidth="1"/>
    <col min="15124" max="15124" width="8.42578125" style="3" customWidth="1"/>
    <col min="15125" max="15125" width="4.85546875" style="3" customWidth="1"/>
    <col min="15126" max="15126" width="5.5703125" style="3" customWidth="1"/>
    <col min="15127" max="15127" width="3.7109375" style="3" customWidth="1"/>
    <col min="15128" max="15138" width="3.85546875" style="3" customWidth="1"/>
    <col min="15139" max="15361" width="9.140625" style="3"/>
    <col min="15362" max="15362" width="3.5703125" style="3" customWidth="1"/>
    <col min="15363" max="15363" width="18.7109375" style="3" customWidth="1"/>
    <col min="15364" max="15364" width="5.42578125" style="3" customWidth="1"/>
    <col min="15365" max="15365" width="4.140625" style="3" customWidth="1"/>
    <col min="15366" max="15366" width="4.7109375" style="3" customWidth="1"/>
    <col min="15367" max="15367" width="7.140625" style="3" customWidth="1"/>
    <col min="15368" max="15368" width="6.42578125" style="3" customWidth="1"/>
    <col min="15369" max="15370" width="5.7109375" style="3" customWidth="1"/>
    <col min="15371" max="15372" width="6.140625" style="3" customWidth="1"/>
    <col min="15373" max="15373" width="5.7109375" style="3" customWidth="1"/>
    <col min="15374" max="15374" width="6.140625" style="3" customWidth="1"/>
    <col min="15375" max="15375" width="6.42578125" style="3" customWidth="1"/>
    <col min="15376" max="15376" width="5.42578125" style="3" customWidth="1"/>
    <col min="15377" max="15377" width="6.140625" style="3" customWidth="1"/>
    <col min="15378" max="15378" width="7.28515625" style="3" customWidth="1"/>
    <col min="15379" max="15379" width="8" style="3" customWidth="1"/>
    <col min="15380" max="15380" width="8.42578125" style="3" customWidth="1"/>
    <col min="15381" max="15381" width="4.85546875" style="3" customWidth="1"/>
    <col min="15382" max="15382" width="5.5703125" style="3" customWidth="1"/>
    <col min="15383" max="15383" width="3.7109375" style="3" customWidth="1"/>
    <col min="15384" max="15394" width="3.85546875" style="3" customWidth="1"/>
    <col min="15395" max="15617" width="9.140625" style="3"/>
    <col min="15618" max="15618" width="3.5703125" style="3" customWidth="1"/>
    <col min="15619" max="15619" width="18.7109375" style="3" customWidth="1"/>
    <col min="15620" max="15620" width="5.42578125" style="3" customWidth="1"/>
    <col min="15621" max="15621" width="4.140625" style="3" customWidth="1"/>
    <col min="15622" max="15622" width="4.7109375" style="3" customWidth="1"/>
    <col min="15623" max="15623" width="7.140625" style="3" customWidth="1"/>
    <col min="15624" max="15624" width="6.42578125" style="3" customWidth="1"/>
    <col min="15625" max="15626" width="5.7109375" style="3" customWidth="1"/>
    <col min="15627" max="15628" width="6.140625" style="3" customWidth="1"/>
    <col min="15629" max="15629" width="5.7109375" style="3" customWidth="1"/>
    <col min="15630" max="15630" width="6.140625" style="3" customWidth="1"/>
    <col min="15631" max="15631" width="6.42578125" style="3" customWidth="1"/>
    <col min="15632" max="15632" width="5.42578125" style="3" customWidth="1"/>
    <col min="15633" max="15633" width="6.140625" style="3" customWidth="1"/>
    <col min="15634" max="15634" width="7.28515625" style="3" customWidth="1"/>
    <col min="15635" max="15635" width="8" style="3" customWidth="1"/>
    <col min="15636" max="15636" width="8.42578125" style="3" customWidth="1"/>
    <col min="15637" max="15637" width="4.85546875" style="3" customWidth="1"/>
    <col min="15638" max="15638" width="5.5703125" style="3" customWidth="1"/>
    <col min="15639" max="15639" width="3.7109375" style="3" customWidth="1"/>
    <col min="15640" max="15650" width="3.85546875" style="3" customWidth="1"/>
    <col min="15651" max="15873" width="9.140625" style="3"/>
    <col min="15874" max="15874" width="3.5703125" style="3" customWidth="1"/>
    <col min="15875" max="15875" width="18.7109375" style="3" customWidth="1"/>
    <col min="15876" max="15876" width="5.42578125" style="3" customWidth="1"/>
    <col min="15877" max="15877" width="4.140625" style="3" customWidth="1"/>
    <col min="15878" max="15878" width="4.7109375" style="3" customWidth="1"/>
    <col min="15879" max="15879" width="7.140625" style="3" customWidth="1"/>
    <col min="15880" max="15880" width="6.42578125" style="3" customWidth="1"/>
    <col min="15881" max="15882" width="5.7109375" style="3" customWidth="1"/>
    <col min="15883" max="15884" width="6.140625" style="3" customWidth="1"/>
    <col min="15885" max="15885" width="5.7109375" style="3" customWidth="1"/>
    <col min="15886" max="15886" width="6.140625" style="3" customWidth="1"/>
    <col min="15887" max="15887" width="6.42578125" style="3" customWidth="1"/>
    <col min="15888" max="15888" width="5.42578125" style="3" customWidth="1"/>
    <col min="15889" max="15889" width="6.140625" style="3" customWidth="1"/>
    <col min="15890" max="15890" width="7.28515625" style="3" customWidth="1"/>
    <col min="15891" max="15891" width="8" style="3" customWidth="1"/>
    <col min="15892" max="15892" width="8.42578125" style="3" customWidth="1"/>
    <col min="15893" max="15893" width="4.85546875" style="3" customWidth="1"/>
    <col min="15894" max="15894" width="5.5703125" style="3" customWidth="1"/>
    <col min="15895" max="15895" width="3.7109375" style="3" customWidth="1"/>
    <col min="15896" max="15906" width="3.85546875" style="3" customWidth="1"/>
    <col min="15907" max="16129" width="9.140625" style="3"/>
    <col min="16130" max="16130" width="3.5703125" style="3" customWidth="1"/>
    <col min="16131" max="16131" width="18.7109375" style="3" customWidth="1"/>
    <col min="16132" max="16132" width="5.42578125" style="3" customWidth="1"/>
    <col min="16133" max="16133" width="4.140625" style="3" customWidth="1"/>
    <col min="16134" max="16134" width="4.7109375" style="3" customWidth="1"/>
    <col min="16135" max="16135" width="7.140625" style="3" customWidth="1"/>
    <col min="16136" max="16136" width="6.42578125" style="3" customWidth="1"/>
    <col min="16137" max="16138" width="5.7109375" style="3" customWidth="1"/>
    <col min="16139" max="16140" width="6.140625" style="3" customWidth="1"/>
    <col min="16141" max="16141" width="5.7109375" style="3" customWidth="1"/>
    <col min="16142" max="16142" width="6.140625" style="3" customWidth="1"/>
    <col min="16143" max="16143" width="6.42578125" style="3" customWidth="1"/>
    <col min="16144" max="16144" width="5.42578125" style="3" customWidth="1"/>
    <col min="16145" max="16145" width="6.140625" style="3" customWidth="1"/>
    <col min="16146" max="16146" width="7.28515625" style="3" customWidth="1"/>
    <col min="16147" max="16147" width="8" style="3" customWidth="1"/>
    <col min="16148" max="16148" width="8.42578125" style="3" customWidth="1"/>
    <col min="16149" max="16149" width="4.85546875" style="3" customWidth="1"/>
    <col min="16150" max="16150" width="5.5703125" style="3" customWidth="1"/>
    <col min="16151" max="16151" width="3.7109375" style="3" customWidth="1"/>
    <col min="16152" max="16162" width="3.85546875" style="3" customWidth="1"/>
    <col min="16163" max="16384" width="9.140625" style="3"/>
  </cols>
  <sheetData>
    <row r="1" spans="1:24" ht="24" customHeight="1">
      <c r="B1" s="9">
        <v>2023</v>
      </c>
      <c r="C1" s="2" t="s">
        <v>1</v>
      </c>
      <c r="E1" s="9"/>
      <c r="H1" s="10"/>
      <c r="J1" s="11"/>
      <c r="L1" s="7"/>
    </row>
    <row r="2" spans="1:24" ht="18" customHeight="1" thickBot="1">
      <c r="B2" s="9"/>
      <c r="C2" s="2"/>
      <c r="E2" s="9"/>
      <c r="H2" s="53" t="s">
        <v>2</v>
      </c>
      <c r="I2" s="50"/>
      <c r="J2" s="54" t="s">
        <v>3</v>
      </c>
      <c r="K2" s="50"/>
      <c r="L2" s="6" t="s">
        <v>4</v>
      </c>
    </row>
    <row r="3" spans="1:24" ht="18" customHeight="1" thickBot="1">
      <c r="A3" s="12"/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8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06" t="s">
        <v>19</v>
      </c>
      <c r="Q3" s="106" t="s">
        <v>20</v>
      </c>
      <c r="R3" s="353" t="s">
        <v>107</v>
      </c>
      <c r="S3" s="354"/>
      <c r="T3" s="107" t="s">
        <v>108</v>
      </c>
      <c r="U3" s="108" t="s">
        <v>21</v>
      </c>
      <c r="V3" s="109" t="s">
        <v>22</v>
      </c>
    </row>
    <row r="4" spans="1:24" ht="18" customHeight="1">
      <c r="A4" s="270" t="s">
        <v>10</v>
      </c>
      <c r="B4" s="170" t="s">
        <v>29</v>
      </c>
      <c r="C4" s="21"/>
      <c r="D4" s="22"/>
      <c r="E4" s="23"/>
      <c r="F4" s="24"/>
      <c r="G4" s="89"/>
      <c r="H4" s="83"/>
      <c r="I4" s="83"/>
      <c r="J4" s="83"/>
      <c r="K4" s="83"/>
      <c r="L4" s="169"/>
      <c r="M4" s="83"/>
      <c r="N4" s="83"/>
      <c r="O4" s="225"/>
      <c r="P4" s="101">
        <f t="shared" ref="P4:P23" si="0">SUM(G4:O4)</f>
        <v>0</v>
      </c>
      <c r="Q4" s="102" t="e">
        <f t="shared" ref="Q4:Q23" si="1">P4/F4</f>
        <v>#DIV/0!</v>
      </c>
      <c r="R4" s="103">
        <f>'Vzájemné zápasy'!AC7+'Vzájemné zápasy'!Z7+'Vzájemné zápasy'!W7+'Vzájemné zápasy'!T7+'Vzájemné zápasy'!Q7+'Vzájemné zápasy'!N7+'Vzájemné zápasy'!K7+'Vzájemné zápasy'!E7+'Vzájemné zápasy'!B7</f>
        <v>8</v>
      </c>
      <c r="S4" s="103">
        <f>'Vzájemné zápasy'!AE7+'Vzájemné zápasy'!AB7+'Vzájemné zápasy'!Y7+'Vzájemné zápasy'!V7+'Vzájemné zápasy'!S7+'Vzájemné zápasy'!P7+'Vzájemné zápasy'!M7+'Vzájemné zápasy'!G7+'Vzájemné zápasy'!D7</f>
        <v>2</v>
      </c>
      <c r="T4" s="103">
        <f t="shared" ref="T4:T23" si="2">R4-S4</f>
        <v>6</v>
      </c>
      <c r="U4" s="104">
        <f t="shared" ref="U4:U23" si="3">C4*2+D4</f>
        <v>0</v>
      </c>
      <c r="V4" s="117">
        <f>Ujezdy!L4</f>
        <v>52</v>
      </c>
      <c r="W4" s="28"/>
      <c r="X4" s="28"/>
    </row>
    <row r="5" spans="1:24" ht="18" customHeight="1">
      <c r="A5" s="271" t="s">
        <v>11</v>
      </c>
      <c r="B5" s="94" t="s">
        <v>37</v>
      </c>
      <c r="C5" s="31"/>
      <c r="D5" s="32"/>
      <c r="E5" s="33"/>
      <c r="F5" s="34"/>
      <c r="G5" s="84"/>
      <c r="H5" s="85"/>
      <c r="I5" s="85"/>
      <c r="J5" s="85"/>
      <c r="K5" s="85"/>
      <c r="L5" s="85"/>
      <c r="M5" s="184"/>
      <c r="N5" s="184"/>
      <c r="O5" s="224"/>
      <c r="P5" s="35">
        <f t="shared" si="0"/>
        <v>0</v>
      </c>
      <c r="Q5" s="36" t="e">
        <f t="shared" si="1"/>
        <v>#DIV/0!</v>
      </c>
      <c r="R5" s="103">
        <f>'Vzájemné zápasy'!AC39+'Vzájemné zápasy'!Z39+'Vzájemné zápasy'!T39+'Vzájemné zápasy'!Q39+'Vzájemné zápasy'!N39+'Vzájemné zápasy'!K39+'Vzájemné zápasy'!H39+'Vzájemné zápasy'!E39+'Vzájemné zápasy'!B39</f>
        <v>0</v>
      </c>
      <c r="S5" s="98">
        <f>'Vzájemné zápasy'!AE39+'Vzájemné zápasy'!AB39+'Vzájemné zápasy'!V39+'Vzájemné zápasy'!S39+'Vzájemné zápasy'!P39+'Vzájemné zápasy'!M39+'Vzájemné zápasy'!J39+'Vzájemné zápasy'!G39+'Vzájemné zápasy'!D39</f>
        <v>10</v>
      </c>
      <c r="T5" s="98">
        <f t="shared" si="2"/>
        <v>-10</v>
      </c>
      <c r="U5" s="37">
        <f t="shared" si="3"/>
        <v>0</v>
      </c>
      <c r="V5" s="38">
        <f>Ujezdy!L17</f>
        <v>141</v>
      </c>
      <c r="W5" s="28"/>
      <c r="X5" s="28"/>
    </row>
    <row r="6" spans="1:24" ht="18" customHeight="1">
      <c r="A6" s="271" t="s">
        <v>12</v>
      </c>
      <c r="B6" s="30" t="s">
        <v>42</v>
      </c>
      <c r="C6" s="31"/>
      <c r="D6" s="32"/>
      <c r="E6" s="33"/>
      <c r="F6" s="34"/>
      <c r="G6" s="84"/>
      <c r="H6" s="85"/>
      <c r="I6" s="85"/>
      <c r="J6" s="85"/>
      <c r="K6" s="85"/>
      <c r="L6" s="85"/>
      <c r="M6" s="184"/>
      <c r="N6" s="31"/>
      <c r="O6" s="224"/>
      <c r="P6" s="35">
        <f t="shared" si="0"/>
        <v>0</v>
      </c>
      <c r="Q6" s="36" t="e">
        <f t="shared" si="1"/>
        <v>#DIV/0!</v>
      </c>
      <c r="R6" s="103">
        <f>'Vzájemné zápasy'!AC9+'Vzájemné zápasy'!Z9+'Vzájemné zápasy'!W9+'Vzájemné zápasy'!T9+'Vzájemné zápasy'!Q9+'Vzájemné zápasy'!N9+'Vzájemné zápasy'!H9+'Vzájemné zápasy'!E9+'Vzájemné zápasy'!B9</f>
        <v>24</v>
      </c>
      <c r="S6" s="98">
        <f>'Vzájemné zápasy'!AE9+'Vzájemné zápasy'!AB9+'Vzájemné zápasy'!Y9+'Vzájemné zápasy'!V9+'Vzájemné zápasy'!S9+'Vzájemné zápasy'!P9+'Vzájemné zápasy'!J9+'Vzájemné zápasy'!G9+'Vzájemné zápasy'!D9</f>
        <v>6</v>
      </c>
      <c r="T6" s="98">
        <f t="shared" si="2"/>
        <v>18</v>
      </c>
      <c r="U6" s="37">
        <f t="shared" si="3"/>
        <v>0</v>
      </c>
      <c r="V6" s="38">
        <f>Ujezdy!L3</f>
        <v>52</v>
      </c>
      <c r="W6" s="28"/>
      <c r="X6" s="28"/>
    </row>
    <row r="7" spans="1:24" ht="18" customHeight="1">
      <c r="A7" s="271" t="s">
        <v>13</v>
      </c>
      <c r="B7" s="136" t="s">
        <v>27</v>
      </c>
      <c r="C7" s="31"/>
      <c r="D7" s="32"/>
      <c r="E7" s="33"/>
      <c r="F7" s="34"/>
      <c r="G7" s="84"/>
      <c r="H7" s="85"/>
      <c r="I7" s="32"/>
      <c r="J7" s="85"/>
      <c r="K7" s="85"/>
      <c r="L7" s="85"/>
      <c r="M7" s="184"/>
      <c r="N7" s="184"/>
      <c r="O7" s="86"/>
      <c r="P7" s="35">
        <f t="shared" si="0"/>
        <v>0</v>
      </c>
      <c r="Q7" s="36" t="e">
        <f t="shared" si="1"/>
        <v>#DIV/0!</v>
      </c>
      <c r="R7" s="103">
        <f>'Vzájemné zápasy'!AC3+'Vzájemné zápasy'!Z3+'Vzájemné zápasy'!W3+'Vzájemné zápasy'!T3+'Vzájemné zápasy'!Q3+'Vzájemné zápasy'!N3+'Vzájemné zápasy'!K3+'Vzájemné zápasy'!H3+'Vzájemné zápasy'!E3</f>
        <v>18</v>
      </c>
      <c r="S7" s="98">
        <f>'Vzájemné zápasy'!AE3+'Vzájemné zápasy'!AB3+'Vzájemné zápasy'!Y3+'Vzájemné zápasy'!V3+'Vzájemné zápasy'!S3+'Vzájemné zápasy'!P3+'Vzájemné zápasy'!M3+'Vzájemné zápasy'!J3+'Vzájemné zápasy'!G3</f>
        <v>2</v>
      </c>
      <c r="T7" s="98">
        <f t="shared" si="2"/>
        <v>16</v>
      </c>
      <c r="U7" s="37">
        <f t="shared" si="3"/>
        <v>0</v>
      </c>
      <c r="V7" s="38">
        <f>Ujezdy!L5</f>
        <v>25</v>
      </c>
      <c r="W7" s="28"/>
      <c r="X7" s="28"/>
    </row>
    <row r="8" spans="1:24" ht="18" customHeight="1">
      <c r="A8" s="271" t="s">
        <v>14</v>
      </c>
      <c r="B8" s="30" t="s">
        <v>33</v>
      </c>
      <c r="C8" s="31"/>
      <c r="D8" s="32"/>
      <c r="E8" s="33"/>
      <c r="F8" s="34"/>
      <c r="G8" s="84"/>
      <c r="H8" s="85"/>
      <c r="I8" s="85"/>
      <c r="J8" s="85"/>
      <c r="K8" s="85"/>
      <c r="L8" s="85"/>
      <c r="M8" s="31"/>
      <c r="N8" s="184"/>
      <c r="O8" s="86"/>
      <c r="P8" s="35">
        <f t="shared" si="0"/>
        <v>0</v>
      </c>
      <c r="Q8" s="36" t="e">
        <f t="shared" si="1"/>
        <v>#DIV/0!</v>
      </c>
      <c r="R8" s="103">
        <f>'Vzájemné zápasy'!AC25+'Vzájemné zápasy'!Z25+'Vzájemné zápasy'!W25+'Vzájemné zápasy'!T25+'Vzájemné zápasy'!Q25+'Vzájemné zápasy'!N25+'Vzájemné zápasy'!K25+'Vzájemné zápasy'!H25+'Vzájemné zápasy'!E25</f>
        <v>20</v>
      </c>
      <c r="S8" s="98">
        <f>'Vzájemné zápasy'!AE25+'Vzájemné zápasy'!AB25+'Vzájemné zápasy'!Y25+'Vzájemné zápasy'!V25+'Vzájemné zápasy'!S25+'Vzájemné zápasy'!P25+'Vzájemné zápasy'!M25+'Vzájemné zápasy'!J25+'Vzájemné zápasy'!G25</f>
        <v>0</v>
      </c>
      <c r="T8" s="98">
        <f t="shared" si="2"/>
        <v>20</v>
      </c>
      <c r="U8" s="37">
        <f t="shared" si="3"/>
        <v>0</v>
      </c>
      <c r="V8" s="38">
        <f>Ujezdy!L16</f>
        <v>121</v>
      </c>
      <c r="W8" s="28"/>
      <c r="X8" s="28"/>
    </row>
    <row r="9" spans="1:24" ht="18" customHeight="1">
      <c r="A9" s="271" t="s">
        <v>15</v>
      </c>
      <c r="B9" s="111" t="s">
        <v>46</v>
      </c>
      <c r="C9" s="31"/>
      <c r="D9" s="32"/>
      <c r="E9" s="33"/>
      <c r="F9" s="34"/>
      <c r="G9" s="84"/>
      <c r="H9" s="85"/>
      <c r="I9" s="85"/>
      <c r="J9" s="85"/>
      <c r="K9" s="32"/>
      <c r="L9" s="85"/>
      <c r="M9" s="184"/>
      <c r="N9" s="31"/>
      <c r="O9" s="224"/>
      <c r="P9" s="35">
        <f t="shared" si="0"/>
        <v>0</v>
      </c>
      <c r="Q9" s="36" t="e">
        <f t="shared" si="1"/>
        <v>#DIV/0!</v>
      </c>
      <c r="R9" s="103">
        <f>'Vzájemné zápasy'!AC41+'Vzájemné zápasy'!W41+'Vzájemné zápasy'!T41+'Vzájemné zápasy'!Q41+'Vzájemné zápasy'!N41+'Vzájemné zápasy'!K41+'Vzájemné zápasy'!H41+'Vzájemné zápasy'!E41+'Vzájemné zápasy'!B41</f>
        <v>18</v>
      </c>
      <c r="S9" s="98">
        <f>'Vzájemné zápasy'!AE41+'Vzájemné zápasy'!Y41+'Vzájemné zápasy'!V41+'Vzájemné zápasy'!S41+'Vzájemné zápasy'!P41+'Vzájemné zápasy'!M41+'Vzájemné zápasy'!J41+'Vzájemné zápasy'!G41+'Vzájemné zápasy'!D41</f>
        <v>2</v>
      </c>
      <c r="T9" s="98">
        <f t="shared" si="2"/>
        <v>16</v>
      </c>
      <c r="U9" s="37">
        <f t="shared" si="3"/>
        <v>0</v>
      </c>
      <c r="V9" s="38">
        <f>Ujezdy!L15</f>
        <v>109</v>
      </c>
      <c r="W9" s="28"/>
      <c r="X9" s="28"/>
    </row>
    <row r="10" spans="1:24" ht="18" customHeight="1">
      <c r="A10" s="271" t="s">
        <v>16</v>
      </c>
      <c r="B10" s="58" t="s">
        <v>30</v>
      </c>
      <c r="C10" s="31"/>
      <c r="D10" s="32"/>
      <c r="E10" s="33"/>
      <c r="F10" s="34"/>
      <c r="G10" s="84"/>
      <c r="H10" s="32"/>
      <c r="I10" s="85"/>
      <c r="J10" s="32"/>
      <c r="K10" s="85"/>
      <c r="L10" s="85"/>
      <c r="M10" s="31"/>
      <c r="N10" s="184"/>
      <c r="O10" s="224"/>
      <c r="P10" s="35">
        <f t="shared" si="0"/>
        <v>0</v>
      </c>
      <c r="Q10" s="36" t="e">
        <f t="shared" si="1"/>
        <v>#DIV/0!</v>
      </c>
      <c r="R10" s="103">
        <f>'Vzájemné zápasy'!AC11+'Vzájemné zápasy'!Z11+'Vzájemné zápasy'!W11+'Vzájemné zápasy'!T11+'Vzájemné zápasy'!Q11+'Vzájemné zápasy'!K11+'Vzájemné zápasy'!H11+'Vzájemné zápasy'!E11+'Vzájemné zápasy'!B11</f>
        <v>2</v>
      </c>
      <c r="S10" s="98">
        <f>'Vzájemné zápasy'!AE11+'Vzájemné zápasy'!AB11+'Vzájemné zápasy'!Y11+'Vzájemné zápasy'!V11+'Vzájemné zápasy'!S11+'Vzájemné zápasy'!M11+'Vzájemné zápasy'!J11+'Vzájemné zápasy'!G11+'Vzájemné zápasy'!D11</f>
        <v>8</v>
      </c>
      <c r="T10" s="98">
        <f t="shared" si="2"/>
        <v>-6</v>
      </c>
      <c r="U10" s="37">
        <f t="shared" si="3"/>
        <v>0</v>
      </c>
      <c r="V10" s="38">
        <f>Ujezdy!L6</f>
        <v>85</v>
      </c>
      <c r="W10" s="28"/>
      <c r="X10" s="28"/>
    </row>
    <row r="11" spans="1:24" ht="18" customHeight="1">
      <c r="A11" s="271" t="s">
        <v>17</v>
      </c>
      <c r="B11" s="112" t="s">
        <v>35</v>
      </c>
      <c r="C11" s="31"/>
      <c r="D11" s="32"/>
      <c r="E11" s="33"/>
      <c r="F11" s="34"/>
      <c r="G11" s="84"/>
      <c r="H11" s="85"/>
      <c r="I11" s="85"/>
      <c r="J11" s="32"/>
      <c r="K11" s="85"/>
      <c r="L11" s="32"/>
      <c r="M11" s="184"/>
      <c r="N11" s="184"/>
      <c r="O11" s="86"/>
      <c r="P11" s="35">
        <f t="shared" si="0"/>
        <v>0</v>
      </c>
      <c r="Q11" s="36" t="e">
        <f t="shared" si="1"/>
        <v>#DIV/0!</v>
      </c>
      <c r="R11" s="103">
        <f>'Vzájemné zápasy'!AC35+'Vzájemné zápasy'!Z35+'Vzájemné zápasy'!W35+'Vzájemné zápasy'!T35+'Vzájemné zápasy'!N35+'Vzájemné zápasy'!K35+'Vzájemné zápasy'!H35+'Vzájemné zápasy'!E35+'Vzájemné zápasy'!B35</f>
        <v>18</v>
      </c>
      <c r="S11" s="98">
        <f>'Vzájemné zápasy'!AE35+'Vzájemné zápasy'!AB35+'Vzájemné zápasy'!Y35+'Vzájemné zápasy'!V35+'Vzájemné zápasy'!P35+'Vzájemné zápasy'!M35+'Vzájemné zápasy'!J35+'Vzájemné zápasy'!G35+'Vzájemné zápasy'!D35</f>
        <v>2</v>
      </c>
      <c r="T11" s="98">
        <f t="shared" si="2"/>
        <v>16</v>
      </c>
      <c r="U11" s="37">
        <f t="shared" si="3"/>
        <v>0</v>
      </c>
      <c r="V11" s="38">
        <f>Ujezdy!L13</f>
        <v>73</v>
      </c>
      <c r="W11" s="28"/>
      <c r="X11" s="28"/>
    </row>
    <row r="12" spans="1:24" ht="18" customHeight="1">
      <c r="A12" s="271" t="s">
        <v>18</v>
      </c>
      <c r="B12" s="110" t="s">
        <v>31</v>
      </c>
      <c r="C12" s="31"/>
      <c r="D12" s="32"/>
      <c r="E12" s="33"/>
      <c r="F12" s="34"/>
      <c r="G12" s="35"/>
      <c r="H12" s="32"/>
      <c r="I12" s="85"/>
      <c r="J12" s="85"/>
      <c r="K12" s="85"/>
      <c r="L12" s="32"/>
      <c r="M12" s="184"/>
      <c r="N12" s="31"/>
      <c r="O12" s="86"/>
      <c r="P12" s="35">
        <f t="shared" si="0"/>
        <v>0</v>
      </c>
      <c r="Q12" s="36" t="e">
        <f t="shared" si="1"/>
        <v>#DIV/0!</v>
      </c>
      <c r="R12" s="103">
        <f>'Vzájemné zápasy'!AC13+'Vzájemné zápasy'!Z13+'Vzájemné zápasy'!W13+'Vzájemné zápasy'!T13+'Vzájemné zápasy'!N13+'Vzájemné zápasy'!K13+'Vzájemné zápasy'!H13+'Vzájemné zápasy'!E13+'Vzájemné zápasy'!B13</f>
        <v>2</v>
      </c>
      <c r="S12" s="98">
        <f>'Vzájemné zápasy'!AE13+'Vzájemné zápasy'!AB13+'Vzájemné zápasy'!Y13+'Vzájemné zápasy'!V13+'Vzájemné zápasy'!P13+'Vzájemné zápasy'!M13+'Vzájemné zápasy'!J13+'Vzájemné zápasy'!G13+'Vzájemné zápasy'!D13</f>
        <v>8</v>
      </c>
      <c r="T12" s="98">
        <f t="shared" si="2"/>
        <v>-6</v>
      </c>
      <c r="U12" s="37">
        <f t="shared" si="3"/>
        <v>0</v>
      </c>
      <c r="V12" s="38">
        <f>Ujezdy!L12</f>
        <v>67</v>
      </c>
      <c r="W12" s="28"/>
      <c r="X12" s="28"/>
    </row>
    <row r="13" spans="1:24" ht="18" customHeight="1">
      <c r="A13" s="271" t="s">
        <v>23</v>
      </c>
      <c r="B13" s="136" t="s">
        <v>38</v>
      </c>
      <c r="C13" s="285"/>
      <c r="D13" s="286"/>
      <c r="E13" s="287"/>
      <c r="F13" s="288"/>
      <c r="G13" s="289"/>
      <c r="H13" s="286"/>
      <c r="I13" s="290"/>
      <c r="J13" s="286"/>
      <c r="K13" s="290"/>
      <c r="L13" s="286"/>
      <c r="M13" s="285"/>
      <c r="N13" s="297"/>
      <c r="O13" s="291"/>
      <c r="P13" s="289">
        <f t="shared" si="0"/>
        <v>0</v>
      </c>
      <c r="Q13" s="292" t="e">
        <f t="shared" si="1"/>
        <v>#DIV/0!</v>
      </c>
      <c r="R13" s="293">
        <f>'Vzájemné zápasy'!Z43+'Vzájemné zápasy'!W43+'Vzájemné zápasy'!T43+'Vzájemné zápasy'!Q43+'Vzájemné zápasy'!N43+'Vzájemné zápasy'!K43+'Vzájemné zápasy'!H43+'Vzájemné zápasy'!E43+'Vzájemné zápasy'!B43</f>
        <v>0</v>
      </c>
      <c r="S13" s="293">
        <f>'Vzájemné zápasy'!AB43+'Vzájemné zápasy'!Y43+'Vzájemné zápasy'!V43+'Vzájemné zápasy'!S43+'Vzájemné zápasy'!P43+'Vzájemné zápasy'!M43+'Vzájemné zápasy'!J43+'Vzájemné zápasy'!G43+'Vzájemné zápasy'!D43</f>
        <v>0</v>
      </c>
      <c r="T13" s="293">
        <f t="shared" si="2"/>
        <v>0</v>
      </c>
      <c r="U13" s="294">
        <f t="shared" si="3"/>
        <v>0</v>
      </c>
      <c r="V13" s="295">
        <f>Ujezdy!L22</f>
        <v>0</v>
      </c>
      <c r="W13" s="28"/>
      <c r="X13" s="28"/>
    </row>
    <row r="14" spans="1:24" ht="18" customHeight="1">
      <c r="A14" s="273" t="s">
        <v>196</v>
      </c>
      <c r="B14" s="298" t="s">
        <v>36</v>
      </c>
      <c r="C14" s="274"/>
      <c r="D14" s="275"/>
      <c r="E14" s="276"/>
      <c r="F14" s="277"/>
      <c r="G14" s="278"/>
      <c r="H14" s="279"/>
      <c r="I14" s="275"/>
      <c r="J14" s="275"/>
      <c r="K14" s="275"/>
      <c r="L14" s="296"/>
      <c r="M14" s="275"/>
      <c r="N14" s="275"/>
      <c r="O14" s="280"/>
      <c r="P14" s="101">
        <f t="shared" si="0"/>
        <v>0</v>
      </c>
      <c r="Q14" s="281" t="e">
        <f t="shared" si="1"/>
        <v>#DIV/0!</v>
      </c>
      <c r="R14" s="282">
        <f>'Vzájemné zápasy'!AC37+'Vzájemné zápasy'!Z37+'Vzájemné zápasy'!W37+'Vzájemné zápasy'!Q37+'Vzájemné zápasy'!N37+'Vzájemné zápasy'!K37+'Vzájemné zápasy'!H37+'Vzájemné zápasy'!E37+'Vzájemné zápasy'!B37</f>
        <v>10</v>
      </c>
      <c r="S14" s="282">
        <f>'Vzájemné zápasy'!AE37+'Vzájemné zápasy'!AB37+'Vzájemné zápasy'!Y37+'Vzájemné zápasy'!S37+'Vzájemné zápasy'!P37+'Vzájemné zápasy'!M37+'Vzájemné zápasy'!J37+'Vzájemné zápasy'!G37+'Vzájemné zápasy'!D37</f>
        <v>20</v>
      </c>
      <c r="T14" s="282">
        <f t="shared" si="2"/>
        <v>-10</v>
      </c>
      <c r="U14" s="283">
        <f t="shared" si="3"/>
        <v>0</v>
      </c>
      <c r="V14" s="284">
        <f>Ujezdy!L14</f>
        <v>107</v>
      </c>
      <c r="W14" s="28"/>
      <c r="X14" s="28"/>
    </row>
    <row r="15" spans="1:24" ht="18" customHeight="1">
      <c r="A15" s="271" t="s">
        <v>197</v>
      </c>
      <c r="B15" s="58" t="s">
        <v>39</v>
      </c>
      <c r="C15" s="31"/>
      <c r="D15" s="32"/>
      <c r="E15" s="59"/>
      <c r="F15" s="34"/>
      <c r="G15" s="35"/>
      <c r="H15" s="32"/>
      <c r="I15" s="32"/>
      <c r="J15" s="85"/>
      <c r="K15" s="85"/>
      <c r="L15" s="32"/>
      <c r="M15" s="184"/>
      <c r="N15" s="31"/>
      <c r="O15" s="86"/>
      <c r="P15" s="35">
        <f t="shared" si="0"/>
        <v>0</v>
      </c>
      <c r="Q15" s="36" t="e">
        <f t="shared" si="1"/>
        <v>#DIV/0!</v>
      </c>
      <c r="R15" s="103">
        <f>'Vzájemné zápasy'!AC27+'Vzájemné zápasy'!Z27+'Vzájemné zápasy'!W27+'Vzájemné zápasy'!T27+'Vzájemné zápasy'!Q27+'Vzájemné zápasy'!N27+'Vzájemné zápasy'!K27+'Vzájemné zápasy'!H27+'Vzájemné zápasy'!B27</f>
        <v>8</v>
      </c>
      <c r="S15" s="98">
        <f>'Vzájemné zápasy'!AE27+'Vzájemné zápasy'!AB27+'Vzájemné zápasy'!Y27+'Vzájemné zápasy'!V27+'Vzájemné zápasy'!S27+'Vzájemné zápasy'!P27+'Vzájemné zápasy'!M27+'Vzájemné zápasy'!J27+'Vzájemné zápasy'!D27</f>
        <v>12</v>
      </c>
      <c r="T15" s="98">
        <f t="shared" si="2"/>
        <v>-4</v>
      </c>
      <c r="U15" s="37">
        <f t="shared" si="3"/>
        <v>0</v>
      </c>
      <c r="V15" s="38">
        <f>Ujezdy!L20</f>
        <v>55</v>
      </c>
      <c r="W15" s="28"/>
      <c r="X15" s="28"/>
    </row>
    <row r="16" spans="1:24" ht="18" customHeight="1">
      <c r="A16" s="271" t="s">
        <v>198</v>
      </c>
      <c r="B16" s="93" t="s">
        <v>43</v>
      </c>
      <c r="C16" s="31"/>
      <c r="D16" s="32"/>
      <c r="E16" s="59"/>
      <c r="F16" s="34"/>
      <c r="G16" s="84"/>
      <c r="H16" s="32"/>
      <c r="I16" s="32"/>
      <c r="J16" s="32"/>
      <c r="K16" s="85"/>
      <c r="L16" s="32"/>
      <c r="M16" s="184"/>
      <c r="N16" s="31"/>
      <c r="O16" s="86"/>
      <c r="P16" s="35">
        <f t="shared" si="0"/>
        <v>0</v>
      </c>
      <c r="Q16" s="36" t="e">
        <f t="shared" si="1"/>
        <v>#DIV/0!</v>
      </c>
      <c r="R16" s="103">
        <f>'Vzájemné zápasy'!AC17+'Vzájemné zápasy'!Z17+'Vzájemné zápasy'!T17+'Vzájemné zápasy'!Q17+'Vzájemné zápasy'!N17+'Vzájemné zápasy'!K17+'Vzájemné zápasy'!H17+'Vzájemné zápasy'!E17+'Vzájemné zápasy'!B17</f>
        <v>5</v>
      </c>
      <c r="S16" s="98">
        <f>'Vzájemné zápasy'!AE17+'Vzájemné zápasy'!AB17+'Vzájemné zápasy'!V17+'Vzájemné zápasy'!S17+'Vzájemné zápasy'!P17+'Vzájemné zápasy'!M17+'Vzájemné zápasy'!J17+'Vzájemné zápasy'!G17+'Vzájemné zápasy'!D17</f>
        <v>15</v>
      </c>
      <c r="T16" s="98">
        <f t="shared" si="2"/>
        <v>-10</v>
      </c>
      <c r="U16" s="37">
        <f t="shared" si="3"/>
        <v>0</v>
      </c>
      <c r="V16" s="38">
        <f>Ujezdy!L8</f>
        <v>42</v>
      </c>
      <c r="W16" s="28"/>
      <c r="X16" s="28"/>
    </row>
    <row r="17" spans="1:24" ht="18" customHeight="1">
      <c r="A17" s="271" t="s">
        <v>199</v>
      </c>
      <c r="B17" s="110" t="s">
        <v>44</v>
      </c>
      <c r="C17" s="31"/>
      <c r="D17" s="32"/>
      <c r="E17" s="59"/>
      <c r="F17" s="34"/>
      <c r="G17" s="35"/>
      <c r="H17" s="32"/>
      <c r="I17" s="32"/>
      <c r="J17" s="32"/>
      <c r="K17" s="85"/>
      <c r="L17" s="85"/>
      <c r="M17" s="184"/>
      <c r="N17" s="31"/>
      <c r="O17" s="86"/>
      <c r="P17" s="35">
        <f t="shared" si="0"/>
        <v>0</v>
      </c>
      <c r="Q17" s="36" t="e">
        <f t="shared" si="1"/>
        <v>#DIV/0!</v>
      </c>
      <c r="R17" s="103">
        <f>'Vzájemné zápasy'!AC19+'Vzájemné zápasy'!W19+'Vzájemné zápasy'!T19+'Vzájemné zápasy'!Q19+'Vzájemné zápasy'!N19+'Vzájemné zápasy'!K19+'Vzájemné zápasy'!H19+'Vzájemné zápasy'!E19+'Vzájemné zápasy'!B19</f>
        <v>0</v>
      </c>
      <c r="S17" s="98">
        <f>'Vzájemné zápasy'!AE19+'Vzájemné zápasy'!Y19+'Vzájemné zápasy'!V19+'Vzájemné zápasy'!S19+'Vzájemné zápasy'!P19+'Vzájemné zápasy'!M19+'Vzájemné zápasy'!J19+'Vzájemné zápasy'!G19+'Vzájemné zápasy'!D19</f>
        <v>20</v>
      </c>
      <c r="T17" s="98">
        <f t="shared" si="2"/>
        <v>-20</v>
      </c>
      <c r="U17" s="37">
        <f t="shared" si="3"/>
        <v>0</v>
      </c>
      <c r="V17" s="38">
        <f>Ujezdy!L11</f>
        <v>103</v>
      </c>
      <c r="W17" s="28"/>
      <c r="X17" s="28"/>
    </row>
    <row r="18" spans="1:24" ht="18" customHeight="1">
      <c r="A18" s="271" t="s">
        <v>200</v>
      </c>
      <c r="B18" s="92" t="s">
        <v>32</v>
      </c>
      <c r="C18" s="31"/>
      <c r="D18" s="32"/>
      <c r="E18" s="59"/>
      <c r="F18" s="34"/>
      <c r="G18" s="35"/>
      <c r="H18" s="85"/>
      <c r="I18" s="32"/>
      <c r="J18" s="32"/>
      <c r="K18" s="85"/>
      <c r="L18" s="85"/>
      <c r="M18" s="31"/>
      <c r="N18" s="31"/>
      <c r="O18" s="86"/>
      <c r="P18" s="35">
        <f t="shared" si="0"/>
        <v>0</v>
      </c>
      <c r="Q18" s="36" t="e">
        <f t="shared" si="1"/>
        <v>#DIV/0!</v>
      </c>
      <c r="R18" s="103">
        <f>'Vzájemné zápasy'!AC15+'Vzájemné zápasy'!Z15+'Vzájemné zápasy'!W15+'Vzájemné zápasy'!Q15+'Vzájemné zápasy'!N15+'Vzájemné zápasy'!K15+'Vzájemné zápasy'!H15+'Vzájemné zápasy'!E15+'Vzájemné zápasy'!B15</f>
        <v>2</v>
      </c>
      <c r="S18" s="98">
        <f>'Vzájemné zápasy'!AE15+'Vzájemné zápasy'!AB15+'Vzájemné zápasy'!Y15+'Vzájemné zápasy'!S15+'Vzájemné zápasy'!P15+'Vzájemné zápasy'!M15+'Vzájemné zápasy'!J15+'Vzájemné zápasy'!G15+'Vzájemné zápasy'!D15</f>
        <v>18</v>
      </c>
      <c r="T18" s="98">
        <f t="shared" si="2"/>
        <v>-16</v>
      </c>
      <c r="U18" s="37">
        <f t="shared" si="3"/>
        <v>0</v>
      </c>
      <c r="V18" s="38">
        <f>Ujezdy!L9</f>
        <v>113</v>
      </c>
      <c r="W18" s="28"/>
      <c r="X18" s="28"/>
    </row>
    <row r="19" spans="1:24" ht="18" customHeight="1">
      <c r="A19" s="271" t="s">
        <v>201</v>
      </c>
      <c r="B19" s="124" t="s">
        <v>34</v>
      </c>
      <c r="C19" s="31"/>
      <c r="D19" s="32"/>
      <c r="E19" s="59"/>
      <c r="F19" s="34"/>
      <c r="G19" s="35"/>
      <c r="H19" s="32"/>
      <c r="I19" s="32"/>
      <c r="J19" s="32"/>
      <c r="K19" s="32"/>
      <c r="L19" s="85"/>
      <c r="M19" s="184"/>
      <c r="N19" s="31"/>
      <c r="O19" s="86"/>
      <c r="P19" s="35">
        <f t="shared" si="0"/>
        <v>0</v>
      </c>
      <c r="Q19" s="36" t="e">
        <f t="shared" si="1"/>
        <v>#DIV/0!</v>
      </c>
      <c r="R19" s="103">
        <f>'Vzájemné zápasy'!AC29+'Vzájemné zápasy'!Z29+'Vzájemné zápasy'!W29+'Vzájemné zápasy'!T29+'Vzájemné zápasy'!Q29+'Vzájemné zápasy'!N29+'Vzájemné zápasy'!K29+'Vzájemné zápasy'!E29+'Vzájemné zápasy'!B29</f>
        <v>4</v>
      </c>
      <c r="S19" s="98">
        <f>'Vzájemné zápasy'!AE29+'Vzájemné zápasy'!AB29+'Vzájemné zápasy'!Y29+'Vzájemné zápasy'!V29+'Vzájemné zápasy'!S29+'Vzájemné zápasy'!P29+'Vzájemné zápasy'!M29+'Vzájemné zápasy'!G29+'Vzájemné zápasy'!D29</f>
        <v>16</v>
      </c>
      <c r="T19" s="98">
        <f t="shared" si="2"/>
        <v>-12</v>
      </c>
      <c r="U19" s="37">
        <f t="shared" si="3"/>
        <v>0</v>
      </c>
      <c r="V19" s="38">
        <f>Ujezdy!L19</f>
        <v>133</v>
      </c>
      <c r="W19" s="28"/>
      <c r="X19" s="28"/>
    </row>
    <row r="20" spans="1:24" ht="18" customHeight="1">
      <c r="A20" s="271" t="s">
        <v>202</v>
      </c>
      <c r="B20" s="92" t="s">
        <v>41</v>
      </c>
      <c r="C20" s="31"/>
      <c r="D20" s="32"/>
      <c r="E20" s="59"/>
      <c r="F20" s="34"/>
      <c r="G20" s="35"/>
      <c r="H20" s="32"/>
      <c r="I20" s="32"/>
      <c r="J20" s="85"/>
      <c r="K20" s="32"/>
      <c r="L20" s="32"/>
      <c r="M20" s="31"/>
      <c r="N20" s="31"/>
      <c r="O20" s="86"/>
      <c r="P20" s="35">
        <f t="shared" si="0"/>
        <v>0</v>
      </c>
      <c r="Q20" s="36" t="e">
        <f t="shared" si="1"/>
        <v>#DIV/0!</v>
      </c>
      <c r="R20" s="103">
        <f>'Vzájemné zápasy'!AC33+'Vzájemné zápasy'!Z33+'Vzájemné zápasy'!W33+'Vzájemné zápasy'!T33+'Vzájemné zápasy'!Q33+'Vzájemné zápasy'!K33+'Vzájemné zápasy'!H33+'Vzájemné zápasy'!E33+'Vzájemné zápasy'!B33</f>
        <v>2</v>
      </c>
      <c r="S20" s="98">
        <f>'Vzájemné zápasy'!AE33+'Vzájemné zápasy'!AB33+'Vzájemné zápasy'!Y33+'Vzájemné zápasy'!V33+'Vzájemné zápasy'!S33+'Vzájemné zápasy'!M33+'Vzájemné zápasy'!J33+'Vzájemné zápasy'!G33+'Vzájemné zápasy'!D33</f>
        <v>18</v>
      </c>
      <c r="T20" s="98">
        <f t="shared" si="2"/>
        <v>-16</v>
      </c>
      <c r="U20" s="37">
        <f t="shared" si="3"/>
        <v>0</v>
      </c>
      <c r="V20" s="38">
        <f>Ujezdy!L18</f>
        <v>64</v>
      </c>
      <c r="W20" s="28"/>
      <c r="X20" s="28"/>
    </row>
    <row r="21" spans="1:24" ht="18" customHeight="1">
      <c r="A21" s="271" t="s">
        <v>203</v>
      </c>
      <c r="B21" s="94" t="s">
        <v>45</v>
      </c>
      <c r="C21" s="31"/>
      <c r="D21" s="32"/>
      <c r="E21" s="59"/>
      <c r="F21" s="34"/>
      <c r="G21" s="35"/>
      <c r="H21" s="32"/>
      <c r="I21" s="85"/>
      <c r="J21" s="32"/>
      <c r="K21" s="32"/>
      <c r="L21" s="32"/>
      <c r="M21" s="31"/>
      <c r="N21" s="31"/>
      <c r="O21" s="86"/>
      <c r="P21" s="35">
        <f t="shared" si="0"/>
        <v>0</v>
      </c>
      <c r="Q21" s="36" t="e">
        <f t="shared" si="1"/>
        <v>#DIV/0!</v>
      </c>
      <c r="R21" s="103">
        <f>'Vzájemné zápasy'!Z21+'Vzájemné zápasy'!W21+'Vzájemné zápasy'!T21+'Vzájemné zápasy'!Q21+'Vzájemné zápasy'!N21+'Vzájemné zápasy'!K21+'Vzájemné zápasy'!H21+'Vzájemné zápasy'!E21+'Vzájemné zápasy'!B21</f>
        <v>11</v>
      </c>
      <c r="S21" s="98">
        <f>'Vzájemné zápasy'!AB21+'Vzájemné zápasy'!Y21+'Vzájemné zápasy'!V21+'Vzájemné zápasy'!S21+'Vzájemné zápasy'!P21+'Vzájemné zápasy'!M21+'Vzájemné zápasy'!J21+'Vzájemné zápasy'!G21+'Vzájemné zápasy'!D21</f>
        <v>9</v>
      </c>
      <c r="T21" s="98">
        <f t="shared" si="2"/>
        <v>2</v>
      </c>
      <c r="U21" s="37">
        <f t="shared" si="3"/>
        <v>0</v>
      </c>
      <c r="V21" s="38">
        <f>Ujezdy!L10</f>
        <v>69</v>
      </c>
      <c r="W21" s="28"/>
      <c r="X21" s="28"/>
    </row>
    <row r="22" spans="1:24" ht="18" customHeight="1">
      <c r="A22" s="271" t="s">
        <v>204</v>
      </c>
      <c r="B22" s="91" t="s">
        <v>40</v>
      </c>
      <c r="C22" s="31"/>
      <c r="D22" s="32"/>
      <c r="E22" s="59"/>
      <c r="F22" s="34"/>
      <c r="G22" s="35"/>
      <c r="H22" s="32"/>
      <c r="I22" s="32"/>
      <c r="J22" s="32"/>
      <c r="K22" s="32"/>
      <c r="L22" s="32"/>
      <c r="M22" s="184"/>
      <c r="N22" s="31"/>
      <c r="O22" s="86"/>
      <c r="P22" s="35">
        <f t="shared" si="0"/>
        <v>0</v>
      </c>
      <c r="Q22" s="36" t="e">
        <f t="shared" si="1"/>
        <v>#DIV/0!</v>
      </c>
      <c r="R22" s="103">
        <f>'Vzájemné zápasy'!AC31+'Vzájemné zápasy'!Z31+'Vzájemné zápasy'!W31+'Vzájemné zápasy'!T31+'Vzájemné zápasy'!Q31+'Vzájemné zápasy'!N31+'Vzájemné zápasy'!H31+'Vzájemné zápasy'!E31+'Vzájemné zápasy'!B31</f>
        <v>10</v>
      </c>
      <c r="S22" s="98">
        <f>'Vzájemné zápasy'!AE31+'Vzájemné zápasy'!AB31+'Vzájemné zápasy'!Y31+'Vzájemné zápasy'!V31+'Vzájemné zápasy'!S31+'Vzájemné zápasy'!P31+'Vzájemné zápasy'!J31+'Vzájemné zápasy'!G31+'Vzájemné zápasy'!D31</f>
        <v>10</v>
      </c>
      <c r="T22" s="98">
        <f t="shared" si="2"/>
        <v>0</v>
      </c>
      <c r="U22" s="37">
        <f t="shared" si="3"/>
        <v>0</v>
      </c>
      <c r="V22" s="38">
        <f>Ujezdy!L21</f>
        <v>91</v>
      </c>
      <c r="W22" s="28"/>
      <c r="X22" s="28"/>
    </row>
    <row r="23" spans="1:24" ht="18" customHeight="1" thickBot="1">
      <c r="A23" s="272" t="s">
        <v>205</v>
      </c>
      <c r="B23" s="137" t="s">
        <v>28</v>
      </c>
      <c r="C23" s="40"/>
      <c r="D23" s="41"/>
      <c r="E23" s="60"/>
      <c r="F23" s="43"/>
      <c r="G23" s="44"/>
      <c r="H23" s="192"/>
      <c r="I23" s="41"/>
      <c r="J23" s="41"/>
      <c r="K23" s="41"/>
      <c r="L23" s="41"/>
      <c r="M23" s="40"/>
      <c r="N23" s="40"/>
      <c r="O23" s="87"/>
      <c r="P23" s="44">
        <f t="shared" si="0"/>
        <v>0</v>
      </c>
      <c r="Q23" s="45" t="e">
        <f t="shared" si="1"/>
        <v>#DIV/0!</v>
      </c>
      <c r="R23" s="100">
        <f>'Vzájemné zápasy'!AC5+'Vzájemné zápasy'!Z5+'Vzájemné zápasy'!W5+'Vzájemné zápasy'!T5+'Vzájemné zápasy'!Q5+'Vzájemné zápasy'!N5+'Vzájemné zápasy'!K5+'Vzájemné zápasy'!H5+'Vzájemné zápasy'!B5</f>
        <v>18</v>
      </c>
      <c r="S23" s="100">
        <f>'Vzájemné zápasy'!AE5+'Vzájemné zápasy'!AB5+'Vzájemné zápasy'!Y5+'Vzájemné zápasy'!V5+'Vzájemné zápasy'!S5+'Vzájemné zápasy'!P5+'Vzájemné zápasy'!M5+'Vzájemné zápasy'!J5+'Vzájemné zápasy'!D5</f>
        <v>2</v>
      </c>
      <c r="T23" s="100">
        <f t="shared" si="2"/>
        <v>16</v>
      </c>
      <c r="U23" s="95">
        <f t="shared" si="3"/>
        <v>0</v>
      </c>
      <c r="V23" s="116">
        <f>Ujezdy!L7</f>
        <v>48</v>
      </c>
      <c r="W23" s="28"/>
      <c r="X23" s="28"/>
    </row>
    <row r="24" spans="1:24" ht="15.75">
      <c r="B24" s="61"/>
      <c r="C24" s="6"/>
      <c r="D24" s="6"/>
      <c r="E24" s="6"/>
      <c r="G24" s="62"/>
      <c r="H24" s="61"/>
      <c r="I24" s="46"/>
      <c r="J24" s="48"/>
    </row>
    <row r="25" spans="1:24" ht="15.75">
      <c r="B25" s="63"/>
      <c r="C25" s="54"/>
      <c r="D25" s="54"/>
      <c r="E25" s="54"/>
      <c r="G25" s="62"/>
      <c r="H25" s="61"/>
      <c r="I25" s="46"/>
      <c r="J25" s="64"/>
    </row>
    <row r="26" spans="1:24" ht="15.75">
      <c r="B26" s="63"/>
      <c r="C26" s="54"/>
      <c r="D26" s="54"/>
      <c r="E26" s="54"/>
      <c r="G26" s="62"/>
      <c r="H26" s="61"/>
      <c r="I26" s="46"/>
      <c r="J26" s="64"/>
    </row>
    <row r="27" spans="1:24" ht="15.75">
      <c r="B27" s="65"/>
    </row>
    <row r="28" spans="1:24" ht="15.75">
      <c r="B28" s="65"/>
    </row>
    <row r="29" spans="1:24" s="8" customFormat="1" ht="15.75">
      <c r="B29" s="1"/>
      <c r="V29" s="3"/>
      <c r="W29" s="3"/>
      <c r="X29" s="3"/>
    </row>
  </sheetData>
  <sheetProtection selectLockedCells="1" selectUnlockedCells="1"/>
  <sortState ref="B4:V23">
    <sortCondition descending="1" ref="U4:U23"/>
    <sortCondition descending="1" ref="T4:T23"/>
  </sortState>
  <mergeCells count="1">
    <mergeCell ref="R3:S3"/>
  </mergeCells>
  <phoneticPr fontId="42" type="noConversion"/>
  <printOptions horizontalCentered="1" verticalCentered="1"/>
  <pageMargins left="0" right="0" top="0.39370078740157483" bottom="0" header="0" footer="0"/>
  <pageSetup paperSize="9" firstPageNumber="0" orientation="landscape" r:id="rId1"/>
  <headerFooter alignWithMargins="0">
    <oddHeader>&amp;L&amp;"Arial"&amp;8&amp;K000000INTERNAL&amp;1#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4"/>
  <dimension ref="A1:L22"/>
  <sheetViews>
    <sheetView workbookViewId="0">
      <selection activeCell="K13" sqref="K13"/>
    </sheetView>
  </sheetViews>
  <sheetFormatPr defaultRowHeight="12.75"/>
  <cols>
    <col min="2" max="2" width="18.7109375" bestFit="1" customWidth="1"/>
  </cols>
  <sheetData>
    <row r="1" spans="1:12" ht="13.5" thickBot="1"/>
    <row r="2" spans="1:12" ht="15.75" thickBot="1">
      <c r="A2" s="12"/>
      <c r="B2" s="13" t="s">
        <v>5</v>
      </c>
      <c r="C2" s="18" t="s">
        <v>10</v>
      </c>
      <c r="D2" s="15" t="s">
        <v>11</v>
      </c>
      <c r="E2" s="15" t="s">
        <v>12</v>
      </c>
      <c r="F2" s="15" t="s">
        <v>13</v>
      </c>
      <c r="G2" s="15" t="s">
        <v>14</v>
      </c>
      <c r="H2" s="15" t="s">
        <v>15</v>
      </c>
      <c r="I2" s="15" t="s">
        <v>16</v>
      </c>
      <c r="J2" s="15" t="s">
        <v>17</v>
      </c>
      <c r="K2" s="15" t="s">
        <v>18</v>
      </c>
      <c r="L2" s="109" t="s">
        <v>22</v>
      </c>
    </row>
    <row r="3" spans="1:12" ht="15.75">
      <c r="A3" s="20" t="s">
        <v>10</v>
      </c>
      <c r="B3" s="306" t="s">
        <v>27</v>
      </c>
      <c r="C3" s="114">
        <f>List2!E59</f>
        <v>29</v>
      </c>
      <c r="D3" s="22">
        <f>List2!G59</f>
        <v>23</v>
      </c>
      <c r="E3" s="22">
        <f>List2!I59</f>
        <v>0</v>
      </c>
      <c r="F3" s="22">
        <f>List2!K59</f>
        <v>0</v>
      </c>
      <c r="G3" s="22">
        <f>List2!M59</f>
        <v>0</v>
      </c>
      <c r="H3" s="113">
        <f>List2!O59</f>
        <v>0</v>
      </c>
      <c r="I3" s="22">
        <f>List2!Q59</f>
        <v>0</v>
      </c>
      <c r="J3" s="22">
        <f>List2!S59</f>
        <v>0</v>
      </c>
      <c r="K3" s="88">
        <f>List2!U59</f>
        <v>0</v>
      </c>
      <c r="L3" s="105">
        <f>SUM(C3,D3,E3,F3,G3,H3,I3,J3,K3)</f>
        <v>52</v>
      </c>
    </row>
    <row r="4" spans="1:12" ht="15.75">
      <c r="A4" s="29" t="s">
        <v>11</v>
      </c>
      <c r="B4" s="307" t="s">
        <v>46</v>
      </c>
      <c r="C4" s="35">
        <f>List2!E133</f>
        <v>22</v>
      </c>
      <c r="D4" s="32">
        <f>List2!G133</f>
        <v>30</v>
      </c>
      <c r="E4" s="32">
        <f>List2!I133</f>
        <v>0</v>
      </c>
      <c r="F4" s="32">
        <f>List2!K133</f>
        <v>0</v>
      </c>
      <c r="G4" s="32">
        <f>List2!M133</f>
        <v>0</v>
      </c>
      <c r="H4" s="32">
        <f>List2!N133</f>
        <v>0</v>
      </c>
      <c r="I4" s="31">
        <f>List2!Q133</f>
        <v>0</v>
      </c>
      <c r="J4" s="31">
        <f>List2!S133</f>
        <v>0</v>
      </c>
      <c r="K4" s="86">
        <f>List2!U133</f>
        <v>0</v>
      </c>
      <c r="L4" s="105">
        <f t="shared" ref="L4:L22" si="0">SUM(C4,D4,E4,F4,G4,H4,I4,J4,K4)</f>
        <v>52</v>
      </c>
    </row>
    <row r="5" spans="1:12" ht="15.75">
      <c r="A5" s="29" t="s">
        <v>12</v>
      </c>
      <c r="B5" s="308" t="s">
        <v>206</v>
      </c>
      <c r="C5" s="35">
        <f>List2!E109</f>
        <v>25</v>
      </c>
      <c r="D5" s="32">
        <f>List2!G109</f>
        <v>0</v>
      </c>
      <c r="E5" s="32">
        <f>List2!I109</f>
        <v>0</v>
      </c>
      <c r="F5" s="32">
        <f>List2!K109</f>
        <v>0</v>
      </c>
      <c r="G5" s="32">
        <f>List2!M109</f>
        <v>0</v>
      </c>
      <c r="H5" s="32">
        <f>List2!O109</f>
        <v>0</v>
      </c>
      <c r="I5" s="31">
        <f>List2!Q109</f>
        <v>0</v>
      </c>
      <c r="J5" s="31">
        <f>List2!S109</f>
        <v>0</v>
      </c>
      <c r="K5" s="86">
        <f>List2!U109</f>
        <v>0</v>
      </c>
      <c r="L5" s="105">
        <f t="shared" si="0"/>
        <v>25</v>
      </c>
    </row>
    <row r="6" spans="1:12" ht="15.75">
      <c r="A6" s="29" t="s">
        <v>13</v>
      </c>
      <c r="B6" s="309" t="s">
        <v>42</v>
      </c>
      <c r="C6" s="35">
        <f>List2!E193</f>
        <v>35</v>
      </c>
      <c r="D6" s="32">
        <f>List2!G193</f>
        <v>25</v>
      </c>
      <c r="E6" s="32">
        <f>List2!I193</f>
        <v>25</v>
      </c>
      <c r="F6" s="32">
        <f>List2!K193</f>
        <v>0</v>
      </c>
      <c r="G6" s="32">
        <f>List2!M193</f>
        <v>0</v>
      </c>
      <c r="H6" s="32">
        <f>List2!O193</f>
        <v>0</v>
      </c>
      <c r="I6" s="31">
        <f>List2!Q193</f>
        <v>0</v>
      </c>
      <c r="J6" s="31">
        <f>List2!S193</f>
        <v>0</v>
      </c>
      <c r="K6" s="86">
        <f>List2!U193</f>
        <v>0</v>
      </c>
      <c r="L6" s="105">
        <f t="shared" si="0"/>
        <v>85</v>
      </c>
    </row>
    <row r="7" spans="1:12" ht="15.75">
      <c r="A7" s="29" t="s">
        <v>14</v>
      </c>
      <c r="B7" s="310" t="s">
        <v>36</v>
      </c>
      <c r="C7" s="35">
        <f>List2!E217</f>
        <v>48</v>
      </c>
      <c r="D7" s="32">
        <f>List2!G217</f>
        <v>0</v>
      </c>
      <c r="E7" s="32">
        <f>List2!I217</f>
        <v>0</v>
      </c>
      <c r="F7" s="32">
        <f>List2!K217</f>
        <v>0</v>
      </c>
      <c r="G7" s="32">
        <f>List2!M217</f>
        <v>0</v>
      </c>
      <c r="H7" s="32">
        <f>List2!O217</f>
        <v>0</v>
      </c>
      <c r="I7" s="31">
        <f>List2!Q217</f>
        <v>0</v>
      </c>
      <c r="J7" s="31">
        <f>List2!S217</f>
        <v>0</v>
      </c>
      <c r="K7" s="86">
        <f>List2!U217</f>
        <v>0</v>
      </c>
      <c r="L7" s="105">
        <f t="shared" si="0"/>
        <v>48</v>
      </c>
    </row>
    <row r="8" spans="1:12" ht="15.75">
      <c r="A8" s="29" t="s">
        <v>15</v>
      </c>
      <c r="B8" s="307" t="s">
        <v>31</v>
      </c>
      <c r="C8" s="35">
        <f>List2!E97</f>
        <v>42</v>
      </c>
      <c r="D8" s="32">
        <f>List2!G97</f>
        <v>0</v>
      </c>
      <c r="E8" s="32">
        <f>List2!I97</f>
        <v>0</v>
      </c>
      <c r="F8" s="32">
        <f>List2!K97</f>
        <v>0</v>
      </c>
      <c r="G8" s="32">
        <f>List2!M97</f>
        <v>0</v>
      </c>
      <c r="H8" s="32">
        <f>List2!N97</f>
        <v>0</v>
      </c>
      <c r="I8" s="31">
        <f>List2!Q97</f>
        <v>0</v>
      </c>
      <c r="J8" s="31">
        <f>List2!S97</f>
        <v>0</v>
      </c>
      <c r="K8" s="86">
        <f>List2!U97</f>
        <v>0</v>
      </c>
      <c r="L8" s="105">
        <f t="shared" si="0"/>
        <v>42</v>
      </c>
    </row>
    <row r="9" spans="1:12" ht="15.75">
      <c r="A9" s="29" t="s">
        <v>16</v>
      </c>
      <c r="B9" s="307" t="s">
        <v>32</v>
      </c>
      <c r="C9" s="35">
        <f>List2!E145</f>
        <v>57</v>
      </c>
      <c r="D9" s="32">
        <f>List2!G145</f>
        <v>56</v>
      </c>
      <c r="E9" s="32">
        <f>List2!I145</f>
        <v>0</v>
      </c>
      <c r="F9" s="115">
        <f>List2!K145</f>
        <v>0</v>
      </c>
      <c r="G9" s="32">
        <f>List2!M145</f>
        <v>0</v>
      </c>
      <c r="H9" s="32">
        <f>List2!N145</f>
        <v>0</v>
      </c>
      <c r="I9" s="31">
        <f>List2!Q145</f>
        <v>0</v>
      </c>
      <c r="J9" s="31">
        <f>List2!S145</f>
        <v>0</v>
      </c>
      <c r="K9" s="86">
        <f>List2!U145</f>
        <v>0</v>
      </c>
      <c r="L9" s="105">
        <f t="shared" si="0"/>
        <v>113</v>
      </c>
    </row>
    <row r="10" spans="1:12" ht="15.75">
      <c r="A10" s="29" t="s">
        <v>17</v>
      </c>
      <c r="B10" s="311" t="s">
        <v>43</v>
      </c>
      <c r="C10" s="35">
        <f>List2!E169</f>
        <v>37</v>
      </c>
      <c r="D10" s="32">
        <f>List2!G169</f>
        <v>32</v>
      </c>
      <c r="E10" s="32">
        <f>List2!I169</f>
        <v>0</v>
      </c>
      <c r="F10" s="32">
        <f>List2!K169</f>
        <v>0</v>
      </c>
      <c r="G10" s="32">
        <f>List2!M169</f>
        <v>0</v>
      </c>
      <c r="H10" s="32">
        <f>List2!O169</f>
        <v>0</v>
      </c>
      <c r="I10" s="31">
        <f>List2!Q169</f>
        <v>0</v>
      </c>
      <c r="J10" s="31">
        <f>List2!S169</f>
        <v>0</v>
      </c>
      <c r="K10" s="86">
        <f>List2!U169</f>
        <v>0</v>
      </c>
      <c r="L10" s="105">
        <f t="shared" si="0"/>
        <v>69</v>
      </c>
    </row>
    <row r="11" spans="1:12" ht="15.75">
      <c r="A11" s="29" t="s">
        <v>18</v>
      </c>
      <c r="B11" s="309" t="s">
        <v>44</v>
      </c>
      <c r="C11" s="35">
        <f>List2!E72</f>
        <v>49</v>
      </c>
      <c r="D11" s="32">
        <f>List2!G72</f>
        <v>54</v>
      </c>
      <c r="E11" s="32">
        <f>List2!I72</f>
        <v>0</v>
      </c>
      <c r="F11" s="32">
        <f>List2!K72</f>
        <v>0</v>
      </c>
      <c r="G11" s="32">
        <f>List2!M72</f>
        <v>0</v>
      </c>
      <c r="H11" s="32">
        <f>List2!O72</f>
        <v>0</v>
      </c>
      <c r="I11" s="31">
        <f>List2!Q72</f>
        <v>0</v>
      </c>
      <c r="J11" s="31">
        <f>List2!S72</f>
        <v>0</v>
      </c>
      <c r="K11" s="86">
        <f>List2!U72</f>
        <v>0</v>
      </c>
      <c r="L11" s="105">
        <f t="shared" si="0"/>
        <v>103</v>
      </c>
    </row>
    <row r="12" spans="1:12" ht="16.5" thickBot="1">
      <c r="A12" s="39" t="s">
        <v>23</v>
      </c>
      <c r="B12" s="312" t="s">
        <v>37</v>
      </c>
      <c r="C12" s="44">
        <f>List2!E229</f>
        <v>24</v>
      </c>
      <c r="D12" s="41">
        <f>List2!G229</f>
        <v>43</v>
      </c>
      <c r="E12" s="41">
        <f>List2!I229</f>
        <v>0</v>
      </c>
      <c r="F12" s="41">
        <f>List2!K229</f>
        <v>0</v>
      </c>
      <c r="G12" s="41">
        <f>List2!M229</f>
        <v>0</v>
      </c>
      <c r="H12" s="41">
        <f>List2!N229</f>
        <v>0</v>
      </c>
      <c r="I12" s="40">
        <f>List2!Q229</f>
        <v>0</v>
      </c>
      <c r="J12" s="40">
        <f>List2!S229</f>
        <v>0</v>
      </c>
      <c r="K12" s="87">
        <f>List2!U229</f>
        <v>0</v>
      </c>
      <c r="L12" s="223">
        <f t="shared" si="0"/>
        <v>67</v>
      </c>
    </row>
    <row r="13" spans="1:12" ht="15.75">
      <c r="A13" s="20" t="s">
        <v>10</v>
      </c>
      <c r="B13" s="306" t="s">
        <v>33</v>
      </c>
      <c r="C13" s="114">
        <f>List2!E11</f>
        <v>48</v>
      </c>
      <c r="D13" s="22">
        <f>List2!G11</f>
        <v>25</v>
      </c>
      <c r="E13" s="22">
        <f>List2!I11</f>
        <v>0</v>
      </c>
      <c r="F13" s="22">
        <f>List2!K11</f>
        <v>0</v>
      </c>
      <c r="G13" s="22">
        <f>List2!M11</f>
        <v>0</v>
      </c>
      <c r="H13" s="113">
        <f>List2!O11</f>
        <v>0</v>
      </c>
      <c r="I13" s="22">
        <f>List2!Q11</f>
        <v>0</v>
      </c>
      <c r="J13" s="22">
        <f>List2!S11</f>
        <v>0</v>
      </c>
      <c r="K13" s="88"/>
      <c r="L13" s="105">
        <f t="shared" si="0"/>
        <v>73</v>
      </c>
    </row>
    <row r="14" spans="1:12" ht="15.75">
      <c r="A14" s="29" t="s">
        <v>11</v>
      </c>
      <c r="B14" s="310" t="s">
        <v>39</v>
      </c>
      <c r="C14" s="35">
        <f>List2!E35</f>
        <v>43</v>
      </c>
      <c r="D14" s="32">
        <f>List2!G35</f>
        <v>64</v>
      </c>
      <c r="E14" s="32">
        <f>List2!I35</f>
        <v>0</v>
      </c>
      <c r="F14" s="32">
        <f>List2!K35</f>
        <v>0</v>
      </c>
      <c r="G14" s="32">
        <f>List2!M35</f>
        <v>0</v>
      </c>
      <c r="H14" s="32">
        <f>List2!O35</f>
        <v>0</v>
      </c>
      <c r="I14" s="31">
        <f>List2!Q35</f>
        <v>0</v>
      </c>
      <c r="J14" s="31">
        <f>List2!S35</f>
        <v>0</v>
      </c>
      <c r="K14" s="86"/>
      <c r="L14" s="105">
        <f t="shared" si="0"/>
        <v>107</v>
      </c>
    </row>
    <row r="15" spans="1:12" ht="15.75">
      <c r="A15" s="29" t="s">
        <v>12</v>
      </c>
      <c r="B15" s="313">
        <v>-11</v>
      </c>
      <c r="C15" s="35">
        <f>List2!E46</f>
        <v>53</v>
      </c>
      <c r="D15" s="32">
        <f>List2!G46</f>
        <v>56</v>
      </c>
      <c r="E15" s="32">
        <f>List2!I46</f>
        <v>0</v>
      </c>
      <c r="F15" s="32">
        <f>List2!K46</f>
        <v>0</v>
      </c>
      <c r="G15" s="32">
        <f>List2!M46</f>
        <v>0</v>
      </c>
      <c r="H15" s="32">
        <f>List2!O46</f>
        <v>0</v>
      </c>
      <c r="I15" s="31">
        <f>List2!Q46</f>
        <v>0</v>
      </c>
      <c r="J15" s="31">
        <f>List2!S46</f>
        <v>0</v>
      </c>
      <c r="K15" s="86"/>
      <c r="L15" s="105">
        <f t="shared" si="0"/>
        <v>109</v>
      </c>
    </row>
    <row r="16" spans="1:12" ht="15.75">
      <c r="A16" s="29" t="s">
        <v>13</v>
      </c>
      <c r="B16" s="314" t="s">
        <v>207</v>
      </c>
      <c r="C16" s="35">
        <f>List2!E121</f>
        <v>58</v>
      </c>
      <c r="D16" s="32">
        <f>List2!G121</f>
        <v>63</v>
      </c>
      <c r="E16" s="32">
        <f>List2!I121</f>
        <v>0</v>
      </c>
      <c r="F16" s="32">
        <f>List2!K121</f>
        <v>0</v>
      </c>
      <c r="G16" s="32">
        <f>List2!M121</f>
        <v>0</v>
      </c>
      <c r="H16" s="32">
        <f>List2!O121</f>
        <v>0</v>
      </c>
      <c r="I16" s="31">
        <f>List2!Q121</f>
        <v>0</v>
      </c>
      <c r="J16" s="31">
        <f>List2!S121</f>
        <v>0</v>
      </c>
      <c r="K16" s="86"/>
      <c r="L16" s="105">
        <f t="shared" si="0"/>
        <v>121</v>
      </c>
    </row>
    <row r="17" spans="1:12" ht="15.75">
      <c r="A17" s="29" t="s">
        <v>14</v>
      </c>
      <c r="B17" s="308" t="s">
        <v>41</v>
      </c>
      <c r="C17" s="35">
        <f>List2!E205</f>
        <v>74</v>
      </c>
      <c r="D17" s="32">
        <f>List2!G205</f>
        <v>67</v>
      </c>
      <c r="E17" s="32">
        <f>List2!I205</f>
        <v>0</v>
      </c>
      <c r="F17" s="32">
        <f>List2!K205</f>
        <v>0</v>
      </c>
      <c r="G17" s="32">
        <f>List2!M205</f>
        <v>0</v>
      </c>
      <c r="H17" s="32">
        <f>List2!O205</f>
        <v>0</v>
      </c>
      <c r="I17" s="31">
        <f>List2!Q205</f>
        <v>0</v>
      </c>
      <c r="J17" s="31">
        <f>List2!S205</f>
        <v>0</v>
      </c>
      <c r="K17" s="86"/>
      <c r="L17" s="105">
        <f t="shared" si="0"/>
        <v>141</v>
      </c>
    </row>
    <row r="18" spans="1:12" ht="15.75">
      <c r="A18" s="29" t="s">
        <v>15</v>
      </c>
      <c r="B18" s="315" t="s">
        <v>35</v>
      </c>
      <c r="C18" s="35">
        <f>List2!E24</f>
        <v>32</v>
      </c>
      <c r="D18" s="32">
        <f>List2!G24</f>
        <v>32</v>
      </c>
      <c r="E18" s="32">
        <f>List2!I24</f>
        <v>0</v>
      </c>
      <c r="F18" s="32">
        <f>List2!K24</f>
        <v>0</v>
      </c>
      <c r="G18" s="32">
        <f>List2!M24</f>
        <v>0</v>
      </c>
      <c r="H18" s="32">
        <f>List2!O24</f>
        <v>0</v>
      </c>
      <c r="I18" s="31">
        <f>List2!Q24</f>
        <v>0</v>
      </c>
      <c r="J18" s="31">
        <f>List2!S24</f>
        <v>0</v>
      </c>
      <c r="K18" s="86"/>
      <c r="L18" s="105">
        <f t="shared" si="0"/>
        <v>64</v>
      </c>
    </row>
    <row r="19" spans="1:12" ht="15.75">
      <c r="A19" s="29" t="s">
        <v>16</v>
      </c>
      <c r="B19" s="309" t="s">
        <v>45</v>
      </c>
      <c r="C19" s="35">
        <f>List2!E157</f>
        <v>48</v>
      </c>
      <c r="D19" s="32">
        <f>List2!G157</f>
        <v>45</v>
      </c>
      <c r="E19" s="32">
        <f>List2!I157</f>
        <v>40</v>
      </c>
      <c r="F19" s="32">
        <f>List2!K157</f>
        <v>0</v>
      </c>
      <c r="G19" s="32">
        <f>List2!M157</f>
        <v>0</v>
      </c>
      <c r="H19" s="32">
        <f>List2!O157</f>
        <v>0</v>
      </c>
      <c r="I19" s="31">
        <f>List2!Q157</f>
        <v>0</v>
      </c>
      <c r="J19" s="31">
        <f>List2!S157</f>
        <v>0</v>
      </c>
      <c r="K19" s="86"/>
      <c r="L19" s="105">
        <f t="shared" si="0"/>
        <v>133</v>
      </c>
    </row>
    <row r="20" spans="1:12" ht="15.75">
      <c r="A20" s="29" t="s">
        <v>17</v>
      </c>
      <c r="B20" s="316" t="s">
        <v>28</v>
      </c>
      <c r="C20" s="35">
        <f>List2!E85</f>
        <v>55</v>
      </c>
      <c r="D20" s="32">
        <f>List2!G85</f>
        <v>0</v>
      </c>
      <c r="E20" s="32">
        <f>List2!I85</f>
        <v>0</v>
      </c>
      <c r="F20" s="32">
        <f>List2!K85</f>
        <v>0</v>
      </c>
      <c r="G20" s="32">
        <f>List2!M85</f>
        <v>0</v>
      </c>
      <c r="H20" s="32">
        <f>List2!O85</f>
        <v>0</v>
      </c>
      <c r="I20" s="31">
        <f>List2!Q85</f>
        <v>0</v>
      </c>
      <c r="J20" s="31">
        <f>List2!S85</f>
        <v>0</v>
      </c>
      <c r="K20" s="86"/>
      <c r="L20" s="105">
        <f t="shared" si="0"/>
        <v>55</v>
      </c>
    </row>
    <row r="21" spans="1:12" ht="15.75">
      <c r="A21" s="29" t="s">
        <v>18</v>
      </c>
      <c r="B21" s="309" t="s">
        <v>208</v>
      </c>
      <c r="C21" s="35">
        <f>List2!E181</f>
        <v>39</v>
      </c>
      <c r="D21" s="32">
        <f>List2!G181</f>
        <v>52</v>
      </c>
      <c r="E21" s="32">
        <f>List2!I181</f>
        <v>0</v>
      </c>
      <c r="F21" s="32">
        <f>List2!K181</f>
        <v>0</v>
      </c>
      <c r="G21" s="32">
        <f>List2!M181</f>
        <v>0</v>
      </c>
      <c r="H21" s="32">
        <f>List2!O181</f>
        <v>0</v>
      </c>
      <c r="I21" s="31">
        <f>List2!Q181</f>
        <v>0</v>
      </c>
      <c r="J21" s="31">
        <f>List2!S181</f>
        <v>0</v>
      </c>
      <c r="K21" s="86"/>
      <c r="L21" s="105">
        <f t="shared" si="0"/>
        <v>91</v>
      </c>
    </row>
    <row r="22" spans="1:12" ht="16.5" thickBot="1">
      <c r="A22" s="39" t="s">
        <v>23</v>
      </c>
      <c r="B22" s="300"/>
      <c r="C22" s="44"/>
      <c r="D22" s="41"/>
      <c r="E22" s="41"/>
      <c r="F22" s="41"/>
      <c r="G22" s="41"/>
      <c r="H22" s="41"/>
      <c r="I22" s="40"/>
      <c r="J22" s="40"/>
      <c r="K22" s="87"/>
      <c r="L22" s="223">
        <f t="shared" si="0"/>
        <v>0</v>
      </c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6"/>
  <dimension ref="B2:W229"/>
  <sheetViews>
    <sheetView topLeftCell="A45" zoomScale="80" zoomScaleNormal="80" workbookViewId="0">
      <selection activeCell="H161" sqref="H161"/>
    </sheetView>
  </sheetViews>
  <sheetFormatPr defaultRowHeight="12.75"/>
  <cols>
    <col min="1" max="1" width="7.7109375" customWidth="1"/>
    <col min="2" max="2" width="11.85546875" customWidth="1"/>
    <col min="3" max="3" width="12.42578125" customWidth="1"/>
    <col min="4" max="4" width="9" customWidth="1"/>
    <col min="5" max="5" width="8.140625" customWidth="1"/>
    <col min="6" max="6" width="18.140625" customWidth="1"/>
    <col min="7" max="7" width="3.28515625" customWidth="1"/>
    <col min="8" max="8" width="15.85546875" bestFit="1" customWidth="1"/>
    <col min="9" max="9" width="3.28515625" customWidth="1"/>
    <col min="11" max="11" width="3.28515625" customWidth="1"/>
    <col min="12" max="12" width="10.140625" customWidth="1"/>
    <col min="13" max="13" width="7.42578125" customWidth="1"/>
    <col min="15" max="15" width="3.28515625" customWidth="1"/>
    <col min="17" max="17" width="3.28515625" customWidth="1"/>
    <col min="19" max="19" width="3.28515625" customWidth="1"/>
    <col min="21" max="21" width="3.28515625" customWidth="1"/>
  </cols>
  <sheetData>
    <row r="2" spans="2:23" ht="34.5" customHeight="1">
      <c r="B2" s="422" t="s">
        <v>149</v>
      </c>
      <c r="C2" s="422"/>
      <c r="D2" s="425" t="s">
        <v>28</v>
      </c>
      <c r="E2" s="426"/>
      <c r="F2" s="425" t="s">
        <v>45</v>
      </c>
      <c r="G2" s="426"/>
      <c r="H2" s="412">
        <v>-11</v>
      </c>
      <c r="I2" s="413"/>
      <c r="J2" s="412" t="s">
        <v>35</v>
      </c>
      <c r="K2" s="413"/>
      <c r="L2" s="412" t="s">
        <v>41</v>
      </c>
      <c r="M2" s="413"/>
      <c r="N2" s="414" t="s">
        <v>207</v>
      </c>
      <c r="O2" s="415"/>
      <c r="P2" s="412" t="s">
        <v>228</v>
      </c>
      <c r="Q2" s="413"/>
      <c r="R2" s="412" t="s">
        <v>208</v>
      </c>
      <c r="S2" s="413"/>
      <c r="T2" s="427"/>
      <c r="U2" s="428"/>
      <c r="V2" s="327" t="s">
        <v>19</v>
      </c>
      <c r="W2" s="329" t="s">
        <v>242</v>
      </c>
    </row>
    <row r="3" spans="2:23">
      <c r="B3" s="422"/>
      <c r="C3" s="422"/>
      <c r="D3" s="321">
        <v>1</v>
      </c>
      <c r="E3" s="321" t="s">
        <v>224</v>
      </c>
      <c r="F3" s="321">
        <v>2</v>
      </c>
      <c r="G3" s="321"/>
      <c r="H3" s="321">
        <v>3</v>
      </c>
      <c r="I3" s="321"/>
      <c r="J3" s="321">
        <v>4</v>
      </c>
      <c r="K3" s="321"/>
      <c r="L3" s="321">
        <v>5</v>
      </c>
      <c r="M3" s="321"/>
      <c r="N3" s="321">
        <v>6</v>
      </c>
      <c r="O3" s="321"/>
      <c r="P3" s="321">
        <v>7</v>
      </c>
      <c r="Q3" s="321"/>
      <c r="R3" s="321">
        <v>8</v>
      </c>
      <c r="S3" s="321"/>
      <c r="T3" s="321">
        <v>9</v>
      </c>
      <c r="U3" s="322"/>
      <c r="V3" s="328"/>
      <c r="W3" s="328"/>
    </row>
    <row r="4" spans="2:23">
      <c r="B4" s="405" t="s">
        <v>132</v>
      </c>
      <c r="C4" s="406"/>
      <c r="D4" s="322"/>
      <c r="E4" s="322"/>
      <c r="F4" s="321">
        <v>254</v>
      </c>
      <c r="G4" s="321">
        <v>3</v>
      </c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8">
        <f>D4+F4+H4+J4+L4+N4+P4+R4+T4</f>
        <v>254</v>
      </c>
      <c r="W4" s="328">
        <f>E4+G4+I4+K4+M4+O4+Q4+S4+U4</f>
        <v>3</v>
      </c>
    </row>
    <row r="5" spans="2:23">
      <c r="B5" s="405" t="s">
        <v>87</v>
      </c>
      <c r="C5" s="406"/>
      <c r="D5" s="322">
        <v>183</v>
      </c>
      <c r="E5" s="322">
        <v>12</v>
      </c>
      <c r="F5" s="321">
        <v>178</v>
      </c>
      <c r="G5" s="321">
        <v>9</v>
      </c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8">
        <f>D5+F5+H5+J5+L5+N5+P5+R5+T5</f>
        <v>361</v>
      </c>
      <c r="W5" s="328">
        <f>E5+G5+I5+K5+M5+O5+Q5+S5+U5</f>
        <v>21</v>
      </c>
    </row>
    <row r="6" spans="2:23">
      <c r="B6" s="405" t="s">
        <v>88</v>
      </c>
      <c r="C6" s="406"/>
      <c r="D6" s="322">
        <v>205</v>
      </c>
      <c r="E6" s="322">
        <v>6</v>
      </c>
      <c r="F6" s="321">
        <v>236</v>
      </c>
      <c r="G6" s="321">
        <v>10</v>
      </c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8">
        <f t="shared" ref="V6:W10" si="0">D6+F6+H6+J6+L6+N6+P6+R6+T6</f>
        <v>441</v>
      </c>
      <c r="W6" s="328">
        <f t="shared" si="0"/>
        <v>16</v>
      </c>
    </row>
    <row r="7" spans="2:23">
      <c r="B7" s="405" t="s">
        <v>145</v>
      </c>
      <c r="C7" s="406"/>
      <c r="D7" s="322"/>
      <c r="E7" s="322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8">
        <f t="shared" si="0"/>
        <v>0</v>
      </c>
      <c r="W7" s="328">
        <f t="shared" si="0"/>
        <v>0</v>
      </c>
    </row>
    <row r="8" spans="2:23">
      <c r="B8" s="405" t="s">
        <v>143</v>
      </c>
      <c r="C8" s="406"/>
      <c r="D8" s="322"/>
      <c r="E8" s="322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8">
        <f t="shared" si="0"/>
        <v>0</v>
      </c>
      <c r="W8" s="328">
        <f t="shared" si="0"/>
        <v>0</v>
      </c>
    </row>
    <row r="9" spans="2:23">
      <c r="B9" s="405" t="s">
        <v>144</v>
      </c>
      <c r="C9" s="406"/>
      <c r="D9" s="322">
        <v>192</v>
      </c>
      <c r="E9" s="322">
        <v>16</v>
      </c>
      <c r="F9" s="321">
        <v>260</v>
      </c>
      <c r="G9" s="321">
        <v>3</v>
      </c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8">
        <f t="shared" si="0"/>
        <v>452</v>
      </c>
      <c r="W9" s="328">
        <f t="shared" si="0"/>
        <v>19</v>
      </c>
    </row>
    <row r="10" spans="2:23">
      <c r="B10" s="405" t="s">
        <v>89</v>
      </c>
      <c r="C10" s="406"/>
      <c r="D10" s="322">
        <v>213</v>
      </c>
      <c r="E10" s="322">
        <v>14</v>
      </c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8">
        <f t="shared" si="0"/>
        <v>213</v>
      </c>
      <c r="W10" s="328">
        <f t="shared" si="0"/>
        <v>14</v>
      </c>
    </row>
    <row r="11" spans="2:23">
      <c r="B11" s="323"/>
      <c r="C11" s="323"/>
      <c r="D11" s="322">
        <f t="shared" ref="D11:U11" si="1">SUM(D4:D10)</f>
        <v>793</v>
      </c>
      <c r="E11" s="322">
        <f t="shared" si="1"/>
        <v>48</v>
      </c>
      <c r="F11" s="321">
        <f t="shared" si="1"/>
        <v>928</v>
      </c>
      <c r="G11" s="321">
        <f t="shared" si="1"/>
        <v>25</v>
      </c>
      <c r="H11" s="321">
        <f t="shared" si="1"/>
        <v>0</v>
      </c>
      <c r="I11" s="321">
        <f t="shared" si="1"/>
        <v>0</v>
      </c>
      <c r="J11" s="321">
        <f t="shared" si="1"/>
        <v>0</v>
      </c>
      <c r="K11" s="321">
        <f t="shared" si="1"/>
        <v>0</v>
      </c>
      <c r="L11" s="321">
        <f t="shared" si="1"/>
        <v>0</v>
      </c>
      <c r="M11" s="321">
        <f t="shared" si="1"/>
        <v>0</v>
      </c>
      <c r="N11" s="321">
        <f t="shared" si="1"/>
        <v>0</v>
      </c>
      <c r="O11" s="321">
        <f t="shared" si="1"/>
        <v>0</v>
      </c>
      <c r="P11" s="321">
        <f t="shared" si="1"/>
        <v>0</v>
      </c>
      <c r="Q11" s="321">
        <f t="shared" si="1"/>
        <v>0</v>
      </c>
      <c r="R11" s="321">
        <f t="shared" si="1"/>
        <v>0</v>
      </c>
      <c r="S11" s="321">
        <f t="shared" si="1"/>
        <v>0</v>
      </c>
      <c r="T11" s="321">
        <f t="shared" si="1"/>
        <v>0</v>
      </c>
      <c r="U11" s="321">
        <f t="shared" si="1"/>
        <v>0</v>
      </c>
      <c r="V11" s="328"/>
      <c r="W11" s="328"/>
    </row>
    <row r="12" spans="2:23"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</row>
    <row r="13" spans="2:23" ht="30" customHeight="1">
      <c r="B13" s="409" t="s">
        <v>35</v>
      </c>
      <c r="C13" s="409"/>
      <c r="D13" s="414">
        <v>-11</v>
      </c>
      <c r="E13" s="415"/>
      <c r="F13" s="425" t="s">
        <v>228</v>
      </c>
      <c r="G13" s="426"/>
      <c r="H13" s="412" t="s">
        <v>33</v>
      </c>
      <c r="I13" s="413"/>
      <c r="J13" s="412" t="s">
        <v>28</v>
      </c>
      <c r="K13" s="413"/>
      <c r="L13" s="414" t="s">
        <v>207</v>
      </c>
      <c r="M13" s="415"/>
      <c r="N13" s="412" t="s">
        <v>217</v>
      </c>
      <c r="O13" s="415"/>
      <c r="P13" s="412" t="s">
        <v>208</v>
      </c>
      <c r="Q13" s="413"/>
      <c r="R13" s="412" t="s">
        <v>45</v>
      </c>
      <c r="S13" s="413"/>
      <c r="T13" s="431"/>
      <c r="U13" s="432"/>
      <c r="V13" s="327" t="s">
        <v>19</v>
      </c>
      <c r="W13" s="329" t="s">
        <v>242</v>
      </c>
    </row>
    <row r="14" spans="2:23">
      <c r="B14" s="409"/>
      <c r="C14" s="409"/>
      <c r="D14" s="321">
        <v>1</v>
      </c>
      <c r="E14" s="321" t="s">
        <v>224</v>
      </c>
      <c r="F14" s="321">
        <v>2</v>
      </c>
      <c r="G14" s="321"/>
      <c r="H14" s="321">
        <v>3</v>
      </c>
      <c r="I14" s="321"/>
      <c r="J14" s="321">
        <v>4</v>
      </c>
      <c r="K14" s="321"/>
      <c r="L14" s="321">
        <v>5</v>
      </c>
      <c r="M14" s="321"/>
      <c r="N14" s="321">
        <v>6</v>
      </c>
      <c r="O14" s="321"/>
      <c r="P14" s="321">
        <v>7</v>
      </c>
      <c r="Q14" s="321"/>
      <c r="R14" s="321">
        <v>8</v>
      </c>
      <c r="S14" s="321"/>
      <c r="T14" s="321">
        <v>9</v>
      </c>
      <c r="U14" s="322"/>
      <c r="V14" s="328"/>
      <c r="W14" s="328"/>
    </row>
    <row r="15" spans="2:23">
      <c r="B15" s="405" t="s">
        <v>150</v>
      </c>
      <c r="C15" s="406"/>
      <c r="D15" s="322">
        <v>183</v>
      </c>
      <c r="E15" s="322">
        <v>13</v>
      </c>
      <c r="F15" s="321">
        <v>232</v>
      </c>
      <c r="G15" s="321">
        <v>5</v>
      </c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8">
        <f>D15+F15+H15+J15+L15+N15+P15+R15+T15</f>
        <v>415</v>
      </c>
      <c r="W15" s="328">
        <f>E15+G15+I15+K15+M15+O15+Q15+S15+U15</f>
        <v>18</v>
      </c>
    </row>
    <row r="16" spans="2:23">
      <c r="B16" s="405" t="s">
        <v>151</v>
      </c>
      <c r="C16" s="406"/>
      <c r="D16" s="322">
        <v>268</v>
      </c>
      <c r="E16" s="322">
        <v>6</v>
      </c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8">
        <f>D16+F16+H16+J16+L16+N16+P16+R16+T16</f>
        <v>268</v>
      </c>
      <c r="W16" s="328">
        <f>E16+G16+I16+K16+M16+O16+Q16+S16+U16</f>
        <v>6</v>
      </c>
    </row>
    <row r="17" spans="2:23">
      <c r="B17" s="405" t="s">
        <v>152</v>
      </c>
      <c r="C17" s="406"/>
      <c r="D17" s="322"/>
      <c r="E17" s="322"/>
      <c r="F17" s="321">
        <v>234</v>
      </c>
      <c r="G17" s="321">
        <v>5</v>
      </c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8">
        <f t="shared" ref="V17:V23" si="2">D17+F17+H17+J17+L17+N17+P17+R17+T17</f>
        <v>234</v>
      </c>
      <c r="W17" s="328">
        <f t="shared" ref="W17:W23" si="3">E17+G17+I17+K17+M17+O17+Q17+S17+U17</f>
        <v>5</v>
      </c>
    </row>
    <row r="18" spans="2:23">
      <c r="B18" s="405" t="s">
        <v>153</v>
      </c>
      <c r="C18" s="406"/>
      <c r="D18" s="322"/>
      <c r="E18" s="322"/>
      <c r="F18" s="321">
        <v>199</v>
      </c>
      <c r="G18" s="321">
        <v>12</v>
      </c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8">
        <f t="shared" si="2"/>
        <v>199</v>
      </c>
      <c r="W18" s="328">
        <f t="shared" si="3"/>
        <v>12</v>
      </c>
    </row>
    <row r="19" spans="2:23">
      <c r="B19" s="405" t="s">
        <v>146</v>
      </c>
      <c r="C19" s="406"/>
      <c r="D19" s="322">
        <v>205</v>
      </c>
      <c r="E19" s="322">
        <v>9</v>
      </c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8">
        <f t="shared" si="2"/>
        <v>205</v>
      </c>
      <c r="W19" s="328">
        <f t="shared" si="3"/>
        <v>9</v>
      </c>
    </row>
    <row r="20" spans="2:23">
      <c r="B20" s="405" t="s">
        <v>52</v>
      </c>
      <c r="C20" s="406"/>
      <c r="D20" s="322"/>
      <c r="E20" s="322"/>
      <c r="F20" s="321">
        <v>198</v>
      </c>
      <c r="G20" s="321">
        <v>10</v>
      </c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8">
        <f t="shared" si="2"/>
        <v>198</v>
      </c>
      <c r="W20" s="328">
        <f t="shared" si="3"/>
        <v>10</v>
      </c>
    </row>
    <row r="21" spans="2:23">
      <c r="B21" s="405" t="s">
        <v>219</v>
      </c>
      <c r="C21" s="406"/>
      <c r="D21" s="322">
        <v>253</v>
      </c>
      <c r="E21" s="322">
        <v>4</v>
      </c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8">
        <f t="shared" si="2"/>
        <v>253</v>
      </c>
      <c r="W21" s="328">
        <f t="shared" si="3"/>
        <v>4</v>
      </c>
    </row>
    <row r="22" spans="2:23">
      <c r="B22" s="405"/>
      <c r="C22" s="406"/>
      <c r="D22" s="322"/>
      <c r="E22" s="322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8">
        <f t="shared" si="2"/>
        <v>0</v>
      </c>
      <c r="W22" s="328">
        <f t="shared" si="3"/>
        <v>0</v>
      </c>
    </row>
    <row r="23" spans="2:23">
      <c r="B23" s="405"/>
      <c r="C23" s="406"/>
      <c r="D23" s="322"/>
      <c r="E23" s="322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8">
        <f t="shared" si="2"/>
        <v>0</v>
      </c>
      <c r="W23" s="328">
        <f t="shared" si="3"/>
        <v>0</v>
      </c>
    </row>
    <row r="24" spans="2:23">
      <c r="B24" s="323"/>
      <c r="C24" s="323"/>
      <c r="D24" s="322">
        <f t="shared" ref="D24:U24" si="4">SUM(D15:D23)</f>
        <v>909</v>
      </c>
      <c r="E24" s="322">
        <f t="shared" si="4"/>
        <v>32</v>
      </c>
      <c r="F24" s="321">
        <f t="shared" si="4"/>
        <v>863</v>
      </c>
      <c r="G24" s="321">
        <f t="shared" si="4"/>
        <v>32</v>
      </c>
      <c r="H24" s="321">
        <f t="shared" si="4"/>
        <v>0</v>
      </c>
      <c r="I24" s="321">
        <f t="shared" si="4"/>
        <v>0</v>
      </c>
      <c r="J24" s="321">
        <f t="shared" si="4"/>
        <v>0</v>
      </c>
      <c r="K24" s="321">
        <f t="shared" si="4"/>
        <v>0</v>
      </c>
      <c r="L24" s="321">
        <f t="shared" si="4"/>
        <v>0</v>
      </c>
      <c r="M24" s="321">
        <f t="shared" si="4"/>
        <v>0</v>
      </c>
      <c r="N24" s="321">
        <f t="shared" si="4"/>
        <v>0</v>
      </c>
      <c r="O24" s="321">
        <f t="shared" si="4"/>
        <v>0</v>
      </c>
      <c r="P24" s="321">
        <f t="shared" si="4"/>
        <v>0</v>
      </c>
      <c r="Q24" s="321">
        <f t="shared" si="4"/>
        <v>0</v>
      </c>
      <c r="R24" s="321">
        <f t="shared" si="4"/>
        <v>0</v>
      </c>
      <c r="S24" s="321">
        <f t="shared" si="4"/>
        <v>0</v>
      </c>
      <c r="T24" s="321">
        <f t="shared" si="4"/>
        <v>0</v>
      </c>
      <c r="U24" s="321">
        <f t="shared" si="4"/>
        <v>0</v>
      </c>
      <c r="V24" s="326"/>
    </row>
    <row r="25" spans="2:23"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</row>
    <row r="26" spans="2:23" ht="16.5" customHeight="1">
      <c r="B26" s="441" t="s">
        <v>154</v>
      </c>
      <c r="C26" s="442"/>
      <c r="D26" s="414" t="s">
        <v>207</v>
      </c>
      <c r="E26" s="415"/>
      <c r="F26" s="447" t="s">
        <v>35</v>
      </c>
      <c r="G26" s="448"/>
      <c r="H26" s="433" t="s">
        <v>41</v>
      </c>
      <c r="I26" s="434"/>
      <c r="J26" s="433">
        <v>-11</v>
      </c>
      <c r="K26" s="434"/>
      <c r="L26" s="429" t="s">
        <v>45</v>
      </c>
      <c r="M26" s="430"/>
      <c r="N26" s="429" t="s">
        <v>208</v>
      </c>
      <c r="O26" s="430"/>
      <c r="P26" s="433" t="s">
        <v>33</v>
      </c>
      <c r="Q26" s="434"/>
      <c r="R26" s="433" t="s">
        <v>28</v>
      </c>
      <c r="S26" s="434"/>
      <c r="T26" s="427"/>
      <c r="U26" s="428"/>
      <c r="V26" s="327" t="s">
        <v>19</v>
      </c>
      <c r="W26" s="329" t="s">
        <v>242</v>
      </c>
    </row>
    <row r="27" spans="2:23" ht="19.5" customHeight="1">
      <c r="B27" s="442"/>
      <c r="C27" s="442"/>
      <c r="D27" s="321">
        <v>1</v>
      </c>
      <c r="E27" s="321" t="s">
        <v>224</v>
      </c>
      <c r="F27" s="321">
        <v>2</v>
      </c>
      <c r="G27" s="321"/>
      <c r="H27" s="321">
        <v>3</v>
      </c>
      <c r="I27" s="321"/>
      <c r="J27" s="321">
        <v>4</v>
      </c>
      <c r="K27" s="321"/>
      <c r="L27" s="321">
        <v>5</v>
      </c>
      <c r="M27" s="321"/>
      <c r="N27" s="321">
        <v>6</v>
      </c>
      <c r="O27" s="321"/>
      <c r="P27" s="321">
        <v>7</v>
      </c>
      <c r="Q27" s="321"/>
      <c r="R27" s="321">
        <v>8</v>
      </c>
      <c r="S27" s="321"/>
      <c r="T27" s="321">
        <v>9</v>
      </c>
      <c r="U27" s="322"/>
      <c r="V27" s="328"/>
      <c r="W27" s="328"/>
    </row>
    <row r="28" spans="2:23">
      <c r="B28" s="405" t="s">
        <v>68</v>
      </c>
      <c r="C28" s="406"/>
      <c r="D28" s="321">
        <v>219</v>
      </c>
      <c r="E28" s="321">
        <v>7</v>
      </c>
      <c r="F28" s="321">
        <v>186</v>
      </c>
      <c r="G28" s="321">
        <v>10</v>
      </c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38">
        <f>D28+F28+H28+J28+L28+N28+P28+R28+T28</f>
        <v>405</v>
      </c>
      <c r="W28" s="338">
        <f>E28+G28+I28+K28+M28+O28+Q28+S28+U28</f>
        <v>17</v>
      </c>
    </row>
    <row r="29" spans="2:23">
      <c r="B29" s="405" t="s">
        <v>69</v>
      </c>
      <c r="C29" s="406"/>
      <c r="D29" s="321"/>
      <c r="E29" s="321"/>
      <c r="F29" s="321">
        <v>176</v>
      </c>
      <c r="G29" s="321">
        <v>18</v>
      </c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38">
        <f>D29+F29+H29+J29+L29+N29+P29+R29+T29</f>
        <v>176</v>
      </c>
      <c r="W29" s="338">
        <f>E29+G29+I29+K29+M29+O29+Q29+S29+U29</f>
        <v>18</v>
      </c>
    </row>
    <row r="30" spans="2:23">
      <c r="B30" s="405" t="s">
        <v>67</v>
      </c>
      <c r="C30" s="406"/>
      <c r="D30" s="321">
        <v>217</v>
      </c>
      <c r="E30" s="321">
        <v>8</v>
      </c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38">
        <f t="shared" ref="V30:V34" si="5">D30+F30+H30+J30+L30+N30+P30+R30+T30</f>
        <v>217</v>
      </c>
      <c r="W30" s="338">
        <f t="shared" ref="W30:W34" si="6">E30+G30+I30+K30+M30+O30+Q30+S30+U30</f>
        <v>8</v>
      </c>
    </row>
    <row r="31" spans="2:23">
      <c r="B31" s="405" t="s">
        <v>70</v>
      </c>
      <c r="C31" s="406"/>
      <c r="D31" s="321">
        <v>172</v>
      </c>
      <c r="E31" s="321">
        <v>16</v>
      </c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38">
        <f t="shared" si="5"/>
        <v>172</v>
      </c>
      <c r="W31" s="338">
        <f t="shared" si="6"/>
        <v>16</v>
      </c>
    </row>
    <row r="32" spans="2:23">
      <c r="B32" s="405" t="s">
        <v>155</v>
      </c>
      <c r="C32" s="406"/>
      <c r="D32" s="321"/>
      <c r="E32" s="321"/>
      <c r="F32" s="321">
        <v>125</v>
      </c>
      <c r="G32" s="321">
        <v>23</v>
      </c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38">
        <f t="shared" si="5"/>
        <v>125</v>
      </c>
      <c r="W32" s="338">
        <f t="shared" si="6"/>
        <v>23</v>
      </c>
    </row>
    <row r="33" spans="2:23">
      <c r="B33" s="405" t="s">
        <v>134</v>
      </c>
      <c r="C33" s="406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38">
        <f t="shared" si="5"/>
        <v>0</v>
      </c>
      <c r="W33" s="338">
        <f t="shared" si="6"/>
        <v>0</v>
      </c>
    </row>
    <row r="34" spans="2:23">
      <c r="B34" s="405" t="s">
        <v>135</v>
      </c>
      <c r="C34" s="406"/>
      <c r="D34" s="321">
        <v>194</v>
      </c>
      <c r="E34" s="321">
        <v>12</v>
      </c>
      <c r="F34" s="321">
        <v>186</v>
      </c>
      <c r="G34" s="321">
        <v>13</v>
      </c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38">
        <f t="shared" si="5"/>
        <v>380</v>
      </c>
      <c r="W34" s="338">
        <f t="shared" si="6"/>
        <v>25</v>
      </c>
    </row>
    <row r="35" spans="2:23">
      <c r="B35" s="323"/>
      <c r="C35" s="323"/>
      <c r="D35" s="321">
        <f t="shared" ref="D35:U35" si="7">SUM(D28:D34)</f>
        <v>802</v>
      </c>
      <c r="E35" s="321">
        <f t="shared" si="7"/>
        <v>43</v>
      </c>
      <c r="F35" s="321">
        <f t="shared" si="7"/>
        <v>673</v>
      </c>
      <c r="G35" s="321">
        <f t="shared" si="7"/>
        <v>64</v>
      </c>
      <c r="H35" s="321">
        <f t="shared" si="7"/>
        <v>0</v>
      </c>
      <c r="I35" s="321">
        <f t="shared" si="7"/>
        <v>0</v>
      </c>
      <c r="J35" s="321">
        <f t="shared" si="7"/>
        <v>0</v>
      </c>
      <c r="K35" s="321">
        <f t="shared" si="7"/>
        <v>0</v>
      </c>
      <c r="L35" s="321">
        <f t="shared" si="7"/>
        <v>0</v>
      </c>
      <c r="M35" s="321">
        <f t="shared" si="7"/>
        <v>0</v>
      </c>
      <c r="N35" s="321">
        <f t="shared" si="7"/>
        <v>0</v>
      </c>
      <c r="O35" s="321">
        <f t="shared" si="7"/>
        <v>0</v>
      </c>
      <c r="P35" s="321">
        <f t="shared" si="7"/>
        <v>0</v>
      </c>
      <c r="Q35" s="321">
        <f t="shared" si="7"/>
        <v>0</v>
      </c>
      <c r="R35" s="321">
        <f t="shared" si="7"/>
        <v>0</v>
      </c>
      <c r="S35" s="321">
        <f t="shared" si="7"/>
        <v>0</v>
      </c>
      <c r="T35" s="321">
        <f t="shared" si="7"/>
        <v>0</v>
      </c>
      <c r="U35" s="321">
        <f t="shared" si="7"/>
        <v>0</v>
      </c>
      <c r="V35" s="140"/>
      <c r="W35" s="140"/>
    </row>
    <row r="36" spans="2:23"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</row>
    <row r="37" spans="2:23" ht="30.75" customHeight="1">
      <c r="B37" s="409">
        <v>-11</v>
      </c>
      <c r="C37" s="409"/>
      <c r="D37" s="414" t="s">
        <v>45</v>
      </c>
      <c r="E37" s="415"/>
      <c r="F37" s="425" t="s">
        <v>35</v>
      </c>
      <c r="G37" s="426"/>
      <c r="H37" s="412" t="s">
        <v>33</v>
      </c>
      <c r="I37" s="413"/>
      <c r="J37" s="412" t="s">
        <v>228</v>
      </c>
      <c r="K37" s="413"/>
      <c r="L37" s="414" t="s">
        <v>28</v>
      </c>
      <c r="M37" s="415"/>
      <c r="N37" s="414" t="s">
        <v>208</v>
      </c>
      <c r="O37" s="415"/>
      <c r="P37" s="412" t="s">
        <v>41</v>
      </c>
      <c r="Q37" s="413"/>
      <c r="R37" s="412" t="s">
        <v>207</v>
      </c>
      <c r="S37" s="413"/>
      <c r="T37" s="431"/>
      <c r="U37" s="432"/>
      <c r="V37" s="327" t="s">
        <v>19</v>
      </c>
      <c r="W37" s="329" t="s">
        <v>242</v>
      </c>
    </row>
    <row r="38" spans="2:23">
      <c r="B38" s="409"/>
      <c r="C38" s="409"/>
      <c r="D38" s="321">
        <v>1</v>
      </c>
      <c r="E38" s="321" t="s">
        <v>224</v>
      </c>
      <c r="F38" s="321">
        <v>2</v>
      </c>
      <c r="G38" s="321"/>
      <c r="H38" s="321">
        <v>3</v>
      </c>
      <c r="I38" s="321"/>
      <c r="J38" s="321">
        <v>4</v>
      </c>
      <c r="K38" s="321"/>
      <c r="L38" s="321">
        <v>5</v>
      </c>
      <c r="M38" s="321"/>
      <c r="N38" s="321">
        <v>6</v>
      </c>
      <c r="O38" s="321"/>
      <c r="P38" s="321">
        <v>7</v>
      </c>
      <c r="Q38" s="321"/>
      <c r="R38" s="321">
        <v>8</v>
      </c>
      <c r="S38" s="321"/>
      <c r="T38" s="321">
        <v>9</v>
      </c>
      <c r="U38" s="322"/>
      <c r="V38" s="328"/>
      <c r="W38" s="328"/>
    </row>
    <row r="39" spans="2:23">
      <c r="B39" s="410" t="s">
        <v>47</v>
      </c>
      <c r="C39" s="411"/>
      <c r="D39" s="321">
        <v>223</v>
      </c>
      <c r="E39" s="321">
        <v>10</v>
      </c>
      <c r="F39" s="321">
        <v>246</v>
      </c>
      <c r="G39" s="321">
        <v>5</v>
      </c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38">
        <f>D39+F39+H39+J39+L39+N39+P39+R39+T39</f>
        <v>469</v>
      </c>
      <c r="W39" s="338">
        <f>E39+G39+I39+K39+M39+O39+Q39+S39+U39</f>
        <v>15</v>
      </c>
    </row>
    <row r="40" spans="2:23">
      <c r="B40" s="410" t="s">
        <v>49</v>
      </c>
      <c r="C40" s="411"/>
      <c r="D40" s="321">
        <v>207</v>
      </c>
      <c r="E40" s="321">
        <v>10</v>
      </c>
      <c r="F40" s="321">
        <v>210</v>
      </c>
      <c r="G40" s="321">
        <v>10</v>
      </c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38">
        <f>D40+F40+H40+J40+L40+N40+P40+R40+T40</f>
        <v>417</v>
      </c>
      <c r="W40" s="338">
        <f>E40+G40+I40+K40+M40+O40+Q40+S40+U40</f>
        <v>20</v>
      </c>
    </row>
    <row r="41" spans="2:23">
      <c r="B41" s="410" t="s">
        <v>160</v>
      </c>
      <c r="C41" s="411"/>
      <c r="D41" s="321">
        <v>151</v>
      </c>
      <c r="E41" s="321">
        <v>14</v>
      </c>
      <c r="F41" s="321">
        <v>152</v>
      </c>
      <c r="G41" s="321">
        <v>18</v>
      </c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38">
        <f t="shared" ref="V41:V45" si="8">D41+F41+H41+J41+L41+N41+P41+R41+T41</f>
        <v>303</v>
      </c>
      <c r="W41" s="338">
        <f t="shared" ref="W41:W45" si="9">E41+G41+I41+K41+M41+O41+Q41+S41+U41</f>
        <v>32</v>
      </c>
    </row>
    <row r="42" spans="2:23">
      <c r="B42" s="410" t="s">
        <v>156</v>
      </c>
      <c r="C42" s="411"/>
      <c r="D42" s="321"/>
      <c r="E42" s="321"/>
      <c r="F42" s="321">
        <v>145</v>
      </c>
      <c r="G42" s="321">
        <v>23</v>
      </c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38">
        <f t="shared" si="8"/>
        <v>145</v>
      </c>
      <c r="W42" s="338">
        <f t="shared" si="9"/>
        <v>23</v>
      </c>
    </row>
    <row r="43" spans="2:23">
      <c r="B43" s="410" t="s">
        <v>50</v>
      </c>
      <c r="C43" s="41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38">
        <f t="shared" si="8"/>
        <v>0</v>
      </c>
      <c r="W43" s="338">
        <f t="shared" si="9"/>
        <v>0</v>
      </c>
    </row>
    <row r="44" spans="2:23">
      <c r="B44" s="410" t="s">
        <v>236</v>
      </c>
      <c r="C44" s="411"/>
      <c r="D44" s="321">
        <v>147</v>
      </c>
      <c r="E44" s="321">
        <v>19</v>
      </c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38">
        <f t="shared" si="8"/>
        <v>147</v>
      </c>
      <c r="W44" s="338">
        <f t="shared" si="9"/>
        <v>19</v>
      </c>
    </row>
    <row r="45" spans="2:23">
      <c r="B45" s="410"/>
      <c r="C45" s="411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338">
        <f t="shared" si="8"/>
        <v>0</v>
      </c>
      <c r="W45" s="338">
        <f t="shared" si="9"/>
        <v>0</v>
      </c>
    </row>
    <row r="46" spans="2:23">
      <c r="B46" s="439"/>
      <c r="C46" s="440"/>
      <c r="D46" s="321">
        <f>SUM(D39:D45)</f>
        <v>728</v>
      </c>
      <c r="E46" s="321">
        <f t="shared" ref="E46:U46" si="10">SUM(E39:E45)</f>
        <v>53</v>
      </c>
      <c r="F46" s="321">
        <f t="shared" si="10"/>
        <v>753</v>
      </c>
      <c r="G46" s="321">
        <f t="shared" si="10"/>
        <v>56</v>
      </c>
      <c r="H46" s="321">
        <f t="shared" si="10"/>
        <v>0</v>
      </c>
      <c r="I46" s="321">
        <f t="shared" si="10"/>
        <v>0</v>
      </c>
      <c r="J46" s="321">
        <f t="shared" si="10"/>
        <v>0</v>
      </c>
      <c r="K46" s="321">
        <f t="shared" si="10"/>
        <v>0</v>
      </c>
      <c r="L46" s="321">
        <f t="shared" si="10"/>
        <v>0</v>
      </c>
      <c r="M46" s="321">
        <f t="shared" si="10"/>
        <v>0</v>
      </c>
      <c r="N46" s="321">
        <f t="shared" si="10"/>
        <v>0</v>
      </c>
      <c r="O46" s="321">
        <f t="shared" si="10"/>
        <v>0</v>
      </c>
      <c r="P46" s="321">
        <f t="shared" si="10"/>
        <v>0</v>
      </c>
      <c r="Q46" s="321">
        <f t="shared" si="10"/>
        <v>0</v>
      </c>
      <c r="R46" s="321">
        <f t="shared" si="10"/>
        <v>0</v>
      </c>
      <c r="S46" s="321">
        <f t="shared" si="10"/>
        <v>0</v>
      </c>
      <c r="T46" s="321">
        <f t="shared" si="10"/>
        <v>0</v>
      </c>
      <c r="U46" s="321">
        <f t="shared" si="10"/>
        <v>0</v>
      </c>
      <c r="V46" s="140"/>
      <c r="W46" s="140"/>
    </row>
    <row r="47" spans="2:23">
      <c r="B47" s="325"/>
      <c r="C47" s="325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  <c r="T47" s="324"/>
      <c r="U47" s="324"/>
    </row>
    <row r="48" spans="2:23"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  <c r="T48" s="324"/>
      <c r="U48" s="324"/>
    </row>
    <row r="49" spans="2:23" ht="26.25" customHeight="1">
      <c r="B49" s="422" t="s">
        <v>27</v>
      </c>
      <c r="C49" s="422"/>
      <c r="D49" s="414" t="s">
        <v>44</v>
      </c>
      <c r="E49" s="415"/>
      <c r="F49" s="425" t="s">
        <v>37</v>
      </c>
      <c r="G49" s="426"/>
      <c r="H49" s="412" t="s">
        <v>43</v>
      </c>
      <c r="I49" s="413"/>
      <c r="J49" s="412" t="s">
        <v>31</v>
      </c>
      <c r="K49" s="413"/>
      <c r="L49" s="414" t="s">
        <v>46</v>
      </c>
      <c r="M49" s="415"/>
      <c r="N49" s="414" t="s">
        <v>42</v>
      </c>
      <c r="O49" s="415"/>
      <c r="P49" s="412" t="s">
        <v>36</v>
      </c>
      <c r="Q49" s="413"/>
      <c r="R49" s="412" t="s">
        <v>206</v>
      </c>
      <c r="S49" s="413"/>
      <c r="T49" s="443" t="s">
        <v>32</v>
      </c>
      <c r="U49" s="444"/>
      <c r="V49" s="327" t="s">
        <v>19</v>
      </c>
      <c r="W49" s="329" t="s">
        <v>242</v>
      </c>
    </row>
    <row r="50" spans="2:23">
      <c r="B50" s="422"/>
      <c r="C50" s="422"/>
      <c r="D50" s="321">
        <v>1</v>
      </c>
      <c r="E50" s="321" t="s">
        <v>224</v>
      </c>
      <c r="F50" s="321">
        <v>2</v>
      </c>
      <c r="G50" s="321"/>
      <c r="H50" s="321">
        <v>3</v>
      </c>
      <c r="I50" s="321"/>
      <c r="J50" s="321">
        <v>4</v>
      </c>
      <c r="K50" s="321"/>
      <c r="L50" s="321">
        <v>5</v>
      </c>
      <c r="M50" s="321"/>
      <c r="N50" s="321">
        <v>6</v>
      </c>
      <c r="O50" s="321"/>
      <c r="P50" s="321">
        <v>7</v>
      </c>
      <c r="Q50" s="321"/>
      <c r="R50" s="321">
        <v>8</v>
      </c>
      <c r="S50" s="321"/>
      <c r="T50" s="321">
        <v>9</v>
      </c>
      <c r="U50" s="322"/>
      <c r="V50" s="328"/>
      <c r="W50" s="328"/>
    </row>
    <row r="51" spans="2:23">
      <c r="B51" s="405" t="s">
        <v>172</v>
      </c>
      <c r="C51" s="406"/>
      <c r="D51" s="321">
        <v>213</v>
      </c>
      <c r="E51" s="321">
        <v>10</v>
      </c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8">
        <f>D51+F51+H51+J51+L51+N51+P51+R51+T51</f>
        <v>213</v>
      </c>
      <c r="W51" s="328">
        <f>E51+G51+I51+K51+M51+O51+Q51+S51+U51</f>
        <v>10</v>
      </c>
    </row>
    <row r="52" spans="2:23">
      <c r="B52" s="405" t="s">
        <v>94</v>
      </c>
      <c r="C52" s="406"/>
      <c r="D52" s="321">
        <v>247</v>
      </c>
      <c r="E52" s="321">
        <v>3</v>
      </c>
      <c r="F52" s="321">
        <v>258</v>
      </c>
      <c r="G52" s="321">
        <v>3</v>
      </c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8">
        <f>D52+F52+H52+J52+L52+N52+P52+R52+T52</f>
        <v>505</v>
      </c>
      <c r="W52" s="328">
        <f>E52+G52+I52+K52+M52+O52+Q52+S52+U52</f>
        <v>6</v>
      </c>
    </row>
    <row r="53" spans="2:23">
      <c r="B53" s="405" t="s">
        <v>220</v>
      </c>
      <c r="C53" s="406"/>
      <c r="D53" s="321">
        <v>258</v>
      </c>
      <c r="E53" s="321">
        <v>9</v>
      </c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8">
        <f t="shared" ref="V53:V58" si="11">D53+F53+H53+J53+L53+N53+P53+R53+T53</f>
        <v>258</v>
      </c>
      <c r="W53" s="328">
        <f t="shared" ref="W53:W58" si="12">E53+G53+I53+K53+M53+O53+Q53+S53+U53</f>
        <v>9</v>
      </c>
    </row>
    <row r="54" spans="2:23">
      <c r="B54" s="405" t="s">
        <v>176</v>
      </c>
      <c r="C54" s="406"/>
      <c r="D54" s="321">
        <v>238</v>
      </c>
      <c r="E54" s="321">
        <v>7</v>
      </c>
      <c r="F54" s="321">
        <v>261</v>
      </c>
      <c r="G54" s="321">
        <v>4</v>
      </c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8">
        <f t="shared" si="11"/>
        <v>499</v>
      </c>
      <c r="W54" s="328">
        <f t="shared" si="12"/>
        <v>11</v>
      </c>
    </row>
    <row r="55" spans="2:23">
      <c r="B55" s="405" t="s">
        <v>255</v>
      </c>
      <c r="C55" s="406"/>
      <c r="D55" s="321"/>
      <c r="E55" s="321"/>
      <c r="F55" s="321">
        <v>216</v>
      </c>
      <c r="G55" s="321">
        <v>10</v>
      </c>
      <c r="H55" s="321"/>
      <c r="I55" s="321"/>
      <c r="J55" s="321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8">
        <f t="shared" si="11"/>
        <v>216</v>
      </c>
      <c r="W55" s="328">
        <f t="shared" si="12"/>
        <v>10</v>
      </c>
    </row>
    <row r="56" spans="2:23">
      <c r="B56" s="405" t="s">
        <v>93</v>
      </c>
      <c r="C56" s="406"/>
      <c r="D56" s="321"/>
      <c r="E56" s="321"/>
      <c r="F56" s="321">
        <v>251</v>
      </c>
      <c r="G56" s="321">
        <v>6</v>
      </c>
      <c r="H56" s="321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8">
        <f t="shared" si="11"/>
        <v>251</v>
      </c>
      <c r="W56" s="328">
        <f t="shared" si="12"/>
        <v>6</v>
      </c>
    </row>
    <row r="57" spans="2:23">
      <c r="B57" s="405"/>
      <c r="C57" s="406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8">
        <f t="shared" si="11"/>
        <v>0</v>
      </c>
      <c r="W57" s="328">
        <f t="shared" si="12"/>
        <v>0</v>
      </c>
    </row>
    <row r="58" spans="2:23" ht="13.5" thickBot="1">
      <c r="B58" s="423"/>
      <c r="C58" s="424"/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28">
        <f t="shared" si="11"/>
        <v>0</v>
      </c>
      <c r="W58" s="328">
        <f t="shared" si="12"/>
        <v>0</v>
      </c>
    </row>
    <row r="59" spans="2:23" ht="13.5" thickTop="1">
      <c r="B59" s="445"/>
      <c r="C59" s="446"/>
      <c r="D59" s="332">
        <f>SUM(D51:D58)</f>
        <v>956</v>
      </c>
      <c r="E59" s="332">
        <f t="shared" ref="E59:U59" si="13">SUM(E51:E58)</f>
        <v>29</v>
      </c>
      <c r="F59" s="332">
        <f t="shared" si="13"/>
        <v>986</v>
      </c>
      <c r="G59" s="332">
        <f t="shared" si="13"/>
        <v>23</v>
      </c>
      <c r="H59" s="332">
        <f t="shared" si="13"/>
        <v>0</v>
      </c>
      <c r="I59" s="332">
        <f t="shared" si="13"/>
        <v>0</v>
      </c>
      <c r="J59" s="332">
        <f t="shared" si="13"/>
        <v>0</v>
      </c>
      <c r="K59" s="332">
        <f t="shared" si="13"/>
        <v>0</v>
      </c>
      <c r="L59" s="332">
        <f t="shared" si="13"/>
        <v>0</v>
      </c>
      <c r="M59" s="332">
        <f t="shared" si="13"/>
        <v>0</v>
      </c>
      <c r="N59" s="332">
        <f t="shared" si="13"/>
        <v>0</v>
      </c>
      <c r="O59" s="332">
        <f t="shared" si="13"/>
        <v>0</v>
      </c>
      <c r="P59" s="332">
        <f t="shared" si="13"/>
        <v>0</v>
      </c>
      <c r="Q59" s="332">
        <f t="shared" si="13"/>
        <v>0</v>
      </c>
      <c r="R59" s="332">
        <f t="shared" si="13"/>
        <v>0</v>
      </c>
      <c r="S59" s="332">
        <f t="shared" si="13"/>
        <v>0</v>
      </c>
      <c r="T59" s="332">
        <f t="shared" si="13"/>
        <v>0</v>
      </c>
      <c r="U59" s="332">
        <f t="shared" si="13"/>
        <v>0</v>
      </c>
      <c r="V59" s="331"/>
      <c r="W59" s="330"/>
    </row>
    <row r="60" spans="2:23">
      <c r="B60" s="324"/>
      <c r="C60" s="324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</row>
    <row r="61" spans="2:23">
      <c r="B61" s="422" t="s">
        <v>221</v>
      </c>
      <c r="C61" s="422"/>
      <c r="D61" s="429" t="s">
        <v>27</v>
      </c>
      <c r="E61" s="430"/>
      <c r="F61" s="340" t="s">
        <v>42</v>
      </c>
      <c r="G61" s="320"/>
      <c r="H61" s="435"/>
      <c r="I61" s="436"/>
      <c r="J61" s="435"/>
      <c r="K61" s="436"/>
      <c r="L61" s="437"/>
      <c r="M61" s="438"/>
      <c r="N61" s="437"/>
      <c r="O61" s="438"/>
      <c r="P61" s="435"/>
      <c r="Q61" s="436"/>
      <c r="R61" s="435"/>
      <c r="S61" s="436"/>
      <c r="T61" s="427"/>
      <c r="U61" s="428"/>
      <c r="V61" s="327" t="s">
        <v>19</v>
      </c>
      <c r="W61" s="329" t="s">
        <v>242</v>
      </c>
    </row>
    <row r="62" spans="2:23">
      <c r="B62" s="422"/>
      <c r="C62" s="422"/>
      <c r="D62" s="321">
        <v>1</v>
      </c>
      <c r="E62" s="321" t="s">
        <v>224</v>
      </c>
      <c r="F62" s="321">
        <v>2</v>
      </c>
      <c r="G62" s="321"/>
      <c r="H62" s="321">
        <v>3</v>
      </c>
      <c r="I62" s="321"/>
      <c r="J62" s="321">
        <v>4</v>
      </c>
      <c r="K62" s="321"/>
      <c r="L62" s="321">
        <v>5</v>
      </c>
      <c r="M62" s="321"/>
      <c r="N62" s="321">
        <v>6</v>
      </c>
      <c r="O62" s="321"/>
      <c r="P62" s="321">
        <v>7</v>
      </c>
      <c r="Q62" s="321"/>
      <c r="R62" s="321">
        <v>8</v>
      </c>
      <c r="S62" s="321"/>
      <c r="T62" s="321">
        <v>9</v>
      </c>
      <c r="U62" s="322"/>
      <c r="V62" s="328"/>
      <c r="W62" s="328"/>
    </row>
    <row r="63" spans="2:23">
      <c r="B63" s="405" t="s">
        <v>223</v>
      </c>
      <c r="C63" s="406"/>
      <c r="D63" s="321">
        <v>203</v>
      </c>
      <c r="E63" s="321">
        <v>3</v>
      </c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  <c r="Q63" s="321"/>
      <c r="R63" s="321"/>
      <c r="S63" s="321"/>
      <c r="T63" s="321"/>
      <c r="U63" s="321"/>
      <c r="V63" s="328">
        <f>D63+F63+H63+J63+L63+N63+P63+R63+T63</f>
        <v>203</v>
      </c>
      <c r="W63" s="328">
        <f>E63+G63+I63+K63+M63+O63+Q63+S63+U63</f>
        <v>3</v>
      </c>
    </row>
    <row r="64" spans="2:23">
      <c r="B64" s="405" t="s">
        <v>222</v>
      </c>
      <c r="C64" s="406"/>
      <c r="D64" s="321">
        <v>195</v>
      </c>
      <c r="E64" s="321">
        <v>17</v>
      </c>
      <c r="F64" s="321">
        <v>173</v>
      </c>
      <c r="G64" s="321">
        <v>17</v>
      </c>
      <c r="H64" s="321"/>
      <c r="I64" s="321"/>
      <c r="J64" s="321"/>
      <c r="K64" s="321"/>
      <c r="L64" s="321"/>
      <c r="M64" s="321"/>
      <c r="N64" s="321"/>
      <c r="O64" s="321"/>
      <c r="P64" s="321"/>
      <c r="Q64" s="321"/>
      <c r="R64" s="321"/>
      <c r="S64" s="321"/>
      <c r="T64" s="321"/>
      <c r="U64" s="321"/>
      <c r="V64" s="328">
        <f>D64+F64+H64+J64+L64+N64+P64+R64+T64</f>
        <v>368</v>
      </c>
      <c r="W64" s="328">
        <f>E64+G64+I64+K64+M64+O64+Q64+S64+U64</f>
        <v>34</v>
      </c>
    </row>
    <row r="65" spans="2:23">
      <c r="B65" s="405" t="s">
        <v>130</v>
      </c>
      <c r="C65" s="406"/>
      <c r="D65" s="321">
        <v>170</v>
      </c>
      <c r="E65" s="321">
        <v>18</v>
      </c>
      <c r="F65" s="321">
        <v>159</v>
      </c>
      <c r="G65" s="321">
        <v>14</v>
      </c>
      <c r="H65" s="321"/>
      <c r="I65" s="321"/>
      <c r="J65" s="321"/>
      <c r="K65" s="321"/>
      <c r="L65" s="321"/>
      <c r="M65" s="321"/>
      <c r="N65" s="321"/>
      <c r="O65" s="321"/>
      <c r="P65" s="321"/>
      <c r="Q65" s="321"/>
      <c r="R65" s="321"/>
      <c r="S65" s="321"/>
      <c r="T65" s="321"/>
      <c r="U65" s="321"/>
      <c r="V65" s="328">
        <f t="shared" ref="V65:V69" si="14">D65+F65+H65+J65+L65+N65+P65+R65+T65</f>
        <v>329</v>
      </c>
      <c r="W65" s="328">
        <f t="shared" ref="W65:W69" si="15">E65+G65+I65+K65+M65+O65+Q65+S65+U65</f>
        <v>32</v>
      </c>
    </row>
    <row r="66" spans="2:23">
      <c r="B66" s="405" t="s">
        <v>129</v>
      </c>
      <c r="C66" s="406"/>
      <c r="D66" s="321">
        <v>197</v>
      </c>
      <c r="E66" s="321">
        <v>11</v>
      </c>
      <c r="F66" s="321">
        <v>191</v>
      </c>
      <c r="G66" s="321">
        <v>8</v>
      </c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8">
        <f t="shared" si="14"/>
        <v>388</v>
      </c>
      <c r="W66" s="328">
        <f t="shared" si="15"/>
        <v>19</v>
      </c>
    </row>
    <row r="67" spans="2:23">
      <c r="B67" s="405" t="s">
        <v>177</v>
      </c>
      <c r="C67" s="406"/>
      <c r="D67" s="322"/>
      <c r="E67" s="321"/>
      <c r="F67" s="321">
        <v>167</v>
      </c>
      <c r="G67" s="321">
        <v>15</v>
      </c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8">
        <f t="shared" si="14"/>
        <v>167</v>
      </c>
      <c r="W67" s="328">
        <f t="shared" si="15"/>
        <v>15</v>
      </c>
    </row>
    <row r="68" spans="2:23">
      <c r="B68" s="407"/>
      <c r="C68" s="408"/>
      <c r="D68" s="322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Q68" s="321"/>
      <c r="R68" s="321"/>
      <c r="S68" s="321"/>
      <c r="T68" s="321"/>
      <c r="U68" s="321"/>
      <c r="V68" s="328">
        <f t="shared" si="14"/>
        <v>0</v>
      </c>
      <c r="W68" s="328">
        <f t="shared" si="15"/>
        <v>0</v>
      </c>
    </row>
    <row r="69" spans="2:23">
      <c r="B69" s="407"/>
      <c r="C69" s="408"/>
      <c r="D69" s="322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8">
        <f t="shared" si="14"/>
        <v>0</v>
      </c>
      <c r="W69" s="328">
        <f t="shared" si="15"/>
        <v>0</v>
      </c>
    </row>
    <row r="70" spans="2:23">
      <c r="B70" s="407"/>
      <c r="C70" s="408"/>
      <c r="D70" s="322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</row>
    <row r="71" spans="2:23" ht="13.5" thickBot="1">
      <c r="B71" s="423"/>
      <c r="C71" s="424"/>
      <c r="D71" s="334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</row>
    <row r="72" spans="2:23" ht="13.5" thickTop="1">
      <c r="B72" s="445"/>
      <c r="C72" s="446"/>
      <c r="D72" s="339">
        <f>SUM(D63:D71)</f>
        <v>765</v>
      </c>
      <c r="E72" s="339">
        <f t="shared" ref="E72:U72" si="16">SUM(E63:E71)</f>
        <v>49</v>
      </c>
      <c r="F72" s="350">
        <f t="shared" si="16"/>
        <v>690</v>
      </c>
      <c r="G72" s="350">
        <f t="shared" si="16"/>
        <v>54</v>
      </c>
      <c r="H72" s="350">
        <f t="shared" si="16"/>
        <v>0</v>
      </c>
      <c r="I72" s="350">
        <f t="shared" si="16"/>
        <v>0</v>
      </c>
      <c r="J72" s="350">
        <f t="shared" si="16"/>
        <v>0</v>
      </c>
      <c r="K72" s="350">
        <f t="shared" si="16"/>
        <v>0</v>
      </c>
      <c r="L72" s="350">
        <f t="shared" si="16"/>
        <v>0</v>
      </c>
      <c r="M72" s="350">
        <f t="shared" si="16"/>
        <v>0</v>
      </c>
      <c r="N72" s="350">
        <f t="shared" si="16"/>
        <v>0</v>
      </c>
      <c r="O72" s="350">
        <f t="shared" si="16"/>
        <v>0</v>
      </c>
      <c r="P72" s="350">
        <f t="shared" si="16"/>
        <v>0</v>
      </c>
      <c r="Q72" s="350">
        <f t="shared" si="16"/>
        <v>0</v>
      </c>
      <c r="R72" s="350">
        <f t="shared" si="16"/>
        <v>0</v>
      </c>
      <c r="S72" s="350">
        <f t="shared" si="16"/>
        <v>0</v>
      </c>
      <c r="T72" s="350">
        <f t="shared" si="16"/>
        <v>0</v>
      </c>
      <c r="U72" s="350">
        <f t="shared" si="16"/>
        <v>0</v>
      </c>
    </row>
    <row r="73" spans="2:23">
      <c r="B73" s="324"/>
      <c r="C73" s="324"/>
      <c r="D73" s="324"/>
      <c r="E73" s="325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</row>
    <row r="74" spans="2:23">
      <c r="B74" s="422" t="s">
        <v>28</v>
      </c>
      <c r="C74" s="422"/>
      <c r="D74" s="429" t="s">
        <v>33</v>
      </c>
      <c r="E74" s="430"/>
      <c r="F74" s="320"/>
      <c r="G74" s="320"/>
      <c r="H74" s="435"/>
      <c r="I74" s="436"/>
      <c r="J74" s="435"/>
      <c r="K74" s="436"/>
      <c r="L74" s="437"/>
      <c r="M74" s="438"/>
      <c r="N74" s="437"/>
      <c r="O74" s="438"/>
      <c r="P74" s="435"/>
      <c r="Q74" s="436"/>
      <c r="R74" s="435"/>
      <c r="S74" s="436"/>
      <c r="T74" s="427"/>
      <c r="U74" s="428"/>
      <c r="V74" s="327" t="s">
        <v>19</v>
      </c>
      <c r="W74" s="329" t="s">
        <v>242</v>
      </c>
    </row>
    <row r="75" spans="2:23">
      <c r="B75" s="422"/>
      <c r="C75" s="422"/>
      <c r="D75" s="321">
        <v>1</v>
      </c>
      <c r="E75" s="321" t="s">
        <v>224</v>
      </c>
      <c r="F75" s="321">
        <v>2</v>
      </c>
      <c r="G75" s="321"/>
      <c r="H75" s="321">
        <v>3</v>
      </c>
      <c r="I75" s="321"/>
      <c r="J75" s="321">
        <v>4</v>
      </c>
      <c r="K75" s="321"/>
      <c r="L75" s="321">
        <v>5</v>
      </c>
      <c r="M75" s="321"/>
      <c r="N75" s="321">
        <v>6</v>
      </c>
      <c r="O75" s="321"/>
      <c r="P75" s="321">
        <v>7</v>
      </c>
      <c r="Q75" s="321"/>
      <c r="R75" s="321">
        <v>8</v>
      </c>
      <c r="S75" s="321"/>
      <c r="T75" s="321">
        <v>9</v>
      </c>
      <c r="U75" s="322"/>
      <c r="V75" s="328"/>
      <c r="W75" s="328"/>
    </row>
    <row r="76" spans="2:23">
      <c r="B76" s="405" t="s">
        <v>225</v>
      </c>
      <c r="C76" s="406"/>
      <c r="D76" s="321">
        <v>197</v>
      </c>
      <c r="E76" s="321">
        <v>8</v>
      </c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/>
      <c r="U76" s="322"/>
      <c r="V76" s="328">
        <f>D76+F76+H76+J76+L76+N76+P76+R76+T76</f>
        <v>197</v>
      </c>
      <c r="W76" s="328">
        <f>E76+G76+I76+K76+M76+O76+Q76+S76+U76</f>
        <v>8</v>
      </c>
    </row>
    <row r="77" spans="2:23">
      <c r="B77" s="405" t="s">
        <v>83</v>
      </c>
      <c r="C77" s="406"/>
      <c r="D77" s="321">
        <v>155</v>
      </c>
      <c r="E77" s="321">
        <v>21</v>
      </c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/>
      <c r="U77" s="322"/>
      <c r="V77" s="328">
        <f>D77+F77+H77+J77+L77+N77+P77+R77+T77</f>
        <v>155</v>
      </c>
      <c r="W77" s="328">
        <f>E77+G77+I77+K77+M77+O77+Q77+S77+U77</f>
        <v>21</v>
      </c>
    </row>
    <row r="78" spans="2:23">
      <c r="B78" s="405" t="s">
        <v>118</v>
      </c>
      <c r="C78" s="406"/>
      <c r="D78" s="321">
        <v>179</v>
      </c>
      <c r="E78" s="321">
        <v>13</v>
      </c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2"/>
      <c r="Q78" s="322"/>
      <c r="R78" s="322"/>
      <c r="S78" s="322"/>
      <c r="T78" s="322"/>
      <c r="U78" s="322"/>
      <c r="V78" s="328">
        <f t="shared" ref="V78:V82" si="17">D78+F78+H78+J78+L78+N78+P78+R78+T78</f>
        <v>179</v>
      </c>
      <c r="W78" s="328">
        <f t="shared" ref="W78:W82" si="18">E78+G78+I78+K78+M78+O78+Q78+S78+U78</f>
        <v>13</v>
      </c>
    </row>
    <row r="79" spans="2:23">
      <c r="B79" s="405" t="s">
        <v>117</v>
      </c>
      <c r="C79" s="406"/>
      <c r="D79" s="321">
        <v>193</v>
      </c>
      <c r="E79" s="321">
        <v>13</v>
      </c>
      <c r="F79" s="322"/>
      <c r="G79" s="322"/>
      <c r="H79" s="322"/>
      <c r="I79" s="322"/>
      <c r="J79" s="322"/>
      <c r="K79" s="322"/>
      <c r="L79" s="322"/>
      <c r="M79" s="322"/>
      <c r="N79" s="322"/>
      <c r="O79" s="322"/>
      <c r="P79" s="322"/>
      <c r="Q79" s="322"/>
      <c r="R79" s="322"/>
      <c r="S79" s="322"/>
      <c r="T79" s="322"/>
      <c r="U79" s="322"/>
      <c r="V79" s="328">
        <f t="shared" si="17"/>
        <v>193</v>
      </c>
      <c r="W79" s="328">
        <f t="shared" si="18"/>
        <v>13</v>
      </c>
    </row>
    <row r="80" spans="2:23">
      <c r="B80" s="405" t="s">
        <v>82</v>
      </c>
      <c r="C80" s="406"/>
      <c r="D80" s="321"/>
      <c r="E80" s="321"/>
      <c r="F80" s="322"/>
      <c r="G80" s="322"/>
      <c r="H80" s="322"/>
      <c r="I80" s="322"/>
      <c r="J80" s="322"/>
      <c r="K80" s="322"/>
      <c r="L80" s="322"/>
      <c r="M80" s="322"/>
      <c r="N80" s="322"/>
      <c r="O80" s="322"/>
      <c r="P80" s="322"/>
      <c r="Q80" s="322"/>
      <c r="R80" s="322"/>
      <c r="S80" s="322"/>
      <c r="T80" s="322"/>
      <c r="U80" s="322"/>
      <c r="V80" s="328">
        <f t="shared" si="17"/>
        <v>0</v>
      </c>
      <c r="W80" s="328">
        <f t="shared" si="18"/>
        <v>0</v>
      </c>
    </row>
    <row r="81" spans="2:23">
      <c r="B81" s="405" t="s">
        <v>85</v>
      </c>
      <c r="C81" s="406"/>
      <c r="D81" s="321"/>
      <c r="E81" s="321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  <c r="V81" s="328">
        <f t="shared" si="17"/>
        <v>0</v>
      </c>
      <c r="W81" s="328">
        <f t="shared" si="18"/>
        <v>0</v>
      </c>
    </row>
    <row r="82" spans="2:23">
      <c r="B82" s="405" t="s">
        <v>84</v>
      </c>
      <c r="C82" s="406"/>
      <c r="D82" s="322"/>
      <c r="E82" s="322"/>
      <c r="F82" s="322"/>
      <c r="G82" s="322"/>
      <c r="H82" s="322"/>
      <c r="I82" s="322"/>
      <c r="J82" s="322"/>
      <c r="K82" s="322"/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8">
        <f t="shared" si="17"/>
        <v>0</v>
      </c>
      <c r="W82" s="328">
        <f t="shared" si="18"/>
        <v>0</v>
      </c>
    </row>
    <row r="83" spans="2:23">
      <c r="B83" s="407"/>
      <c r="C83" s="408"/>
      <c r="D83" s="322"/>
      <c r="E83" s="322"/>
      <c r="F83" s="322"/>
      <c r="G83" s="322"/>
      <c r="H83" s="322"/>
      <c r="I83" s="322"/>
      <c r="J83" s="322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2"/>
    </row>
    <row r="84" spans="2:23" ht="13.5" thickBot="1">
      <c r="B84" s="416"/>
      <c r="C84" s="417"/>
      <c r="D84" s="335"/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</row>
    <row r="85" spans="2:23" ht="13.5" thickTop="1">
      <c r="B85" s="420"/>
      <c r="C85" s="421"/>
      <c r="D85" s="337">
        <f>SUM(D76:D84)</f>
        <v>724</v>
      </c>
      <c r="E85" s="337">
        <f t="shared" ref="E85:U85" si="19">SUM(E76:E84)</f>
        <v>55</v>
      </c>
      <c r="F85" s="337">
        <f t="shared" si="19"/>
        <v>0</v>
      </c>
      <c r="G85" s="337">
        <f t="shared" si="19"/>
        <v>0</v>
      </c>
      <c r="H85" s="337">
        <f t="shared" si="19"/>
        <v>0</v>
      </c>
      <c r="I85" s="337">
        <f t="shared" si="19"/>
        <v>0</v>
      </c>
      <c r="J85" s="337">
        <f t="shared" si="19"/>
        <v>0</v>
      </c>
      <c r="K85" s="337">
        <f t="shared" si="19"/>
        <v>0</v>
      </c>
      <c r="L85" s="337">
        <f t="shared" si="19"/>
        <v>0</v>
      </c>
      <c r="M85" s="337">
        <f t="shared" si="19"/>
        <v>0</v>
      </c>
      <c r="N85" s="337">
        <f t="shared" si="19"/>
        <v>0</v>
      </c>
      <c r="O85" s="337">
        <f t="shared" si="19"/>
        <v>0</v>
      </c>
      <c r="P85" s="337">
        <f t="shared" si="19"/>
        <v>0</v>
      </c>
      <c r="Q85" s="337">
        <f t="shared" si="19"/>
        <v>0</v>
      </c>
      <c r="R85" s="337">
        <f t="shared" si="19"/>
        <v>0</v>
      </c>
      <c r="S85" s="337">
        <f t="shared" si="19"/>
        <v>0</v>
      </c>
      <c r="T85" s="337">
        <f t="shared" si="19"/>
        <v>0</v>
      </c>
      <c r="U85" s="337">
        <f t="shared" si="19"/>
        <v>0</v>
      </c>
    </row>
    <row r="86" spans="2:23">
      <c r="B86" s="324"/>
      <c r="C86" s="324"/>
      <c r="D86" s="324"/>
      <c r="E86" s="324"/>
      <c r="F86" s="324"/>
      <c r="G86" s="324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  <c r="T86" s="324"/>
      <c r="U86" s="324"/>
    </row>
    <row r="87" spans="2:23">
      <c r="B87" s="422" t="s">
        <v>31</v>
      </c>
      <c r="C87" s="422"/>
      <c r="D87" s="429" t="s">
        <v>206</v>
      </c>
      <c r="E87" s="430"/>
      <c r="F87" s="320"/>
      <c r="G87" s="320"/>
      <c r="H87" s="435"/>
      <c r="I87" s="436"/>
      <c r="J87" s="435"/>
      <c r="K87" s="436"/>
      <c r="L87" s="437"/>
      <c r="M87" s="438"/>
      <c r="N87" s="437"/>
      <c r="O87" s="438"/>
      <c r="P87" s="435"/>
      <c r="Q87" s="436"/>
      <c r="R87" s="435"/>
      <c r="S87" s="436"/>
      <c r="T87" s="427"/>
      <c r="U87" s="428"/>
      <c r="V87" s="327" t="s">
        <v>19</v>
      </c>
      <c r="W87" s="329" t="s">
        <v>242</v>
      </c>
    </row>
    <row r="88" spans="2:23">
      <c r="B88" s="422"/>
      <c r="C88" s="422"/>
      <c r="D88" s="321">
        <v>1</v>
      </c>
      <c r="E88" s="321" t="s">
        <v>224</v>
      </c>
      <c r="F88" s="321">
        <v>2</v>
      </c>
      <c r="G88" s="321"/>
      <c r="H88" s="321">
        <v>3</v>
      </c>
      <c r="I88" s="321"/>
      <c r="J88" s="321">
        <v>4</v>
      </c>
      <c r="K88" s="321"/>
      <c r="L88" s="321">
        <v>5</v>
      </c>
      <c r="M88" s="321"/>
      <c r="N88" s="321">
        <v>6</v>
      </c>
      <c r="O88" s="321"/>
      <c r="P88" s="321">
        <v>7</v>
      </c>
      <c r="Q88" s="321"/>
      <c r="R88" s="321">
        <v>8</v>
      </c>
      <c r="S88" s="321"/>
      <c r="T88" s="321">
        <v>9</v>
      </c>
      <c r="U88" s="322"/>
      <c r="V88" s="328"/>
      <c r="W88" s="328"/>
    </row>
    <row r="89" spans="2:23">
      <c r="B89" s="407" t="s">
        <v>226</v>
      </c>
      <c r="C89" s="408"/>
      <c r="D89" s="321">
        <v>178</v>
      </c>
      <c r="E89" s="321">
        <v>13</v>
      </c>
      <c r="F89" s="322"/>
      <c r="G89" s="322"/>
      <c r="H89" s="322"/>
      <c r="I89" s="322"/>
      <c r="J89" s="322"/>
      <c r="K89" s="322"/>
      <c r="L89" s="322"/>
      <c r="M89" s="322"/>
      <c r="N89" s="322"/>
      <c r="O89" s="322"/>
      <c r="P89" s="322"/>
      <c r="Q89" s="322"/>
      <c r="R89" s="322"/>
      <c r="S89" s="322"/>
      <c r="T89" s="322"/>
      <c r="U89" s="322"/>
      <c r="V89" s="328">
        <f>D89+F89+H89+J89+L89+N89+P89+R89+T89</f>
        <v>178</v>
      </c>
      <c r="W89" s="328">
        <f>E89+G89+I89+K89+M89+O89+Q89+S89+U89</f>
        <v>13</v>
      </c>
    </row>
    <row r="90" spans="2:23">
      <c r="B90" s="407" t="s">
        <v>243</v>
      </c>
      <c r="C90" s="408"/>
      <c r="D90" s="321">
        <v>218</v>
      </c>
      <c r="E90" s="321">
        <v>8</v>
      </c>
      <c r="F90" s="322"/>
      <c r="G90" s="322"/>
      <c r="H90" s="322"/>
      <c r="I90" s="322"/>
      <c r="J90" s="322"/>
      <c r="K90" s="322"/>
      <c r="L90" s="322"/>
      <c r="M90" s="322"/>
      <c r="N90" s="322"/>
      <c r="O90" s="322"/>
      <c r="P90" s="322"/>
      <c r="Q90" s="322"/>
      <c r="R90" s="322"/>
      <c r="S90" s="322"/>
      <c r="T90" s="322"/>
      <c r="U90" s="322"/>
      <c r="V90" s="328">
        <f>D90+F90+H90+J90+L90+N90+P90+R90+T90</f>
        <v>218</v>
      </c>
      <c r="W90" s="328">
        <f>E90+G90+I90+K90+M90+O90+Q90+S90+U90</f>
        <v>8</v>
      </c>
    </row>
    <row r="91" spans="2:23">
      <c r="B91" s="407" t="s">
        <v>62</v>
      </c>
      <c r="C91" s="408"/>
      <c r="D91" s="321">
        <v>213</v>
      </c>
      <c r="E91" s="321">
        <v>11</v>
      </c>
      <c r="F91" s="322"/>
      <c r="G91" s="322"/>
      <c r="H91" s="322"/>
      <c r="I91" s="322"/>
      <c r="J91" s="322"/>
      <c r="K91" s="322"/>
      <c r="L91" s="322"/>
      <c r="M91" s="322"/>
      <c r="N91" s="322"/>
      <c r="O91" s="322"/>
      <c r="P91" s="322"/>
      <c r="Q91" s="322"/>
      <c r="R91" s="322"/>
      <c r="S91" s="322"/>
      <c r="T91" s="322"/>
      <c r="U91" s="322"/>
      <c r="V91" s="328">
        <f t="shared" ref="V91:V95" si="20">D91+F91+H91+J91+L91+N91+P91+R91+T91</f>
        <v>213</v>
      </c>
      <c r="W91" s="328">
        <f t="shared" ref="W91:W95" si="21">E91+G91+I91+K91+M91+O91+Q91+S91+U91</f>
        <v>11</v>
      </c>
    </row>
    <row r="92" spans="2:23">
      <c r="B92" s="407" t="s">
        <v>113</v>
      </c>
      <c r="C92" s="408"/>
      <c r="D92" s="321">
        <v>84</v>
      </c>
      <c r="E92" s="321">
        <v>8</v>
      </c>
      <c r="F92" s="322"/>
      <c r="G92" s="322"/>
      <c r="H92" s="322"/>
      <c r="I92" s="322"/>
      <c r="J92" s="322"/>
      <c r="K92" s="322"/>
      <c r="L92" s="322"/>
      <c r="M92" s="322"/>
      <c r="N92" s="322"/>
      <c r="O92" s="322"/>
      <c r="P92" s="322"/>
      <c r="Q92" s="322"/>
      <c r="R92" s="322"/>
      <c r="S92" s="322"/>
      <c r="T92" s="322"/>
      <c r="U92" s="322"/>
      <c r="V92" s="328">
        <f t="shared" si="20"/>
        <v>84</v>
      </c>
      <c r="W92" s="328">
        <f t="shared" si="21"/>
        <v>8</v>
      </c>
    </row>
    <row r="93" spans="2:23">
      <c r="B93" s="407" t="s">
        <v>60</v>
      </c>
      <c r="C93" s="408"/>
      <c r="D93" s="321">
        <v>103</v>
      </c>
      <c r="E93" s="321">
        <v>2</v>
      </c>
      <c r="F93" s="322"/>
      <c r="G93" s="322"/>
      <c r="H93" s="322"/>
      <c r="I93" s="322"/>
      <c r="J93" s="322"/>
      <c r="K93" s="322"/>
      <c r="L93" s="322"/>
      <c r="M93" s="322"/>
      <c r="N93" s="322"/>
      <c r="O93" s="322"/>
      <c r="P93" s="322"/>
      <c r="Q93" s="322"/>
      <c r="R93" s="322"/>
      <c r="S93" s="322"/>
      <c r="T93" s="322"/>
      <c r="U93" s="322"/>
      <c r="V93" s="328">
        <f t="shared" si="20"/>
        <v>103</v>
      </c>
      <c r="W93" s="328">
        <f t="shared" si="21"/>
        <v>2</v>
      </c>
    </row>
    <row r="94" spans="2:23">
      <c r="B94" s="407" t="s">
        <v>61</v>
      </c>
      <c r="C94" s="408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8">
        <f t="shared" si="20"/>
        <v>0</v>
      </c>
      <c r="W94" s="328">
        <f t="shared" si="21"/>
        <v>0</v>
      </c>
    </row>
    <row r="95" spans="2:23">
      <c r="B95" s="407"/>
      <c r="C95" s="408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22"/>
      <c r="O95" s="322"/>
      <c r="P95" s="322"/>
      <c r="Q95" s="322"/>
      <c r="R95" s="322"/>
      <c r="S95" s="322"/>
      <c r="T95" s="322"/>
      <c r="U95" s="322"/>
      <c r="V95" s="328">
        <f t="shared" si="20"/>
        <v>0</v>
      </c>
      <c r="W95" s="328">
        <f t="shared" si="21"/>
        <v>0</v>
      </c>
    </row>
    <row r="96" spans="2:23" ht="13.5" thickBot="1">
      <c r="B96" s="416"/>
      <c r="C96" s="417"/>
      <c r="D96" s="335"/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</row>
    <row r="97" spans="2:23" ht="13.5" thickTop="1">
      <c r="B97" s="420"/>
      <c r="C97" s="421"/>
      <c r="D97" s="337">
        <f>SUM(D89:D96)</f>
        <v>796</v>
      </c>
      <c r="E97" s="337">
        <f t="shared" ref="E97:U97" si="22">SUM(E89:E96)</f>
        <v>42</v>
      </c>
      <c r="F97" s="337">
        <f t="shared" si="22"/>
        <v>0</v>
      </c>
      <c r="G97" s="337">
        <f t="shared" si="22"/>
        <v>0</v>
      </c>
      <c r="H97" s="337">
        <f t="shared" si="22"/>
        <v>0</v>
      </c>
      <c r="I97" s="337">
        <f t="shared" si="22"/>
        <v>0</v>
      </c>
      <c r="J97" s="337">
        <f t="shared" si="22"/>
        <v>0</v>
      </c>
      <c r="K97" s="337">
        <f t="shared" si="22"/>
        <v>0</v>
      </c>
      <c r="L97" s="337">
        <f t="shared" si="22"/>
        <v>0</v>
      </c>
      <c r="M97" s="337">
        <f t="shared" si="22"/>
        <v>0</v>
      </c>
      <c r="N97" s="337">
        <f t="shared" si="22"/>
        <v>0</v>
      </c>
      <c r="O97" s="337">
        <f t="shared" si="22"/>
        <v>0</v>
      </c>
      <c r="P97" s="337">
        <f t="shared" si="22"/>
        <v>0</v>
      </c>
      <c r="Q97" s="337">
        <f t="shared" si="22"/>
        <v>0</v>
      </c>
      <c r="R97" s="337">
        <f t="shared" si="22"/>
        <v>0</v>
      </c>
      <c r="S97" s="337">
        <f t="shared" si="22"/>
        <v>0</v>
      </c>
      <c r="T97" s="337">
        <f t="shared" si="22"/>
        <v>0</v>
      </c>
      <c r="U97" s="337">
        <f t="shared" si="22"/>
        <v>0</v>
      </c>
    </row>
    <row r="98" spans="2:23">
      <c r="B98" s="324"/>
      <c r="C98" s="324"/>
      <c r="D98" s="324"/>
      <c r="E98" s="324"/>
      <c r="F98" s="324"/>
      <c r="G98" s="324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  <c r="T98" s="324"/>
      <c r="U98" s="324"/>
    </row>
    <row r="99" spans="2:23">
      <c r="B99" s="422" t="s">
        <v>206</v>
      </c>
      <c r="C99" s="422"/>
      <c r="D99" s="429" t="s">
        <v>31</v>
      </c>
      <c r="E99" s="430"/>
      <c r="F99" s="320"/>
      <c r="G99" s="320"/>
      <c r="H99" s="435"/>
      <c r="I99" s="436"/>
      <c r="J99" s="435"/>
      <c r="K99" s="436"/>
      <c r="L99" s="437"/>
      <c r="M99" s="438"/>
      <c r="N99" s="437"/>
      <c r="O99" s="438"/>
      <c r="P99" s="435"/>
      <c r="Q99" s="436"/>
      <c r="R99" s="435"/>
      <c r="S99" s="436"/>
      <c r="T99" s="427"/>
      <c r="U99" s="428"/>
      <c r="V99" s="327" t="s">
        <v>19</v>
      </c>
      <c r="W99" s="329" t="s">
        <v>242</v>
      </c>
    </row>
    <row r="100" spans="2:23">
      <c r="B100" s="422"/>
      <c r="C100" s="422"/>
      <c r="D100" s="321">
        <v>1</v>
      </c>
      <c r="E100" s="321" t="s">
        <v>224</v>
      </c>
      <c r="F100" s="321">
        <v>2</v>
      </c>
      <c r="G100" s="321"/>
      <c r="H100" s="321">
        <v>3</v>
      </c>
      <c r="I100" s="321"/>
      <c r="J100" s="321">
        <v>4</v>
      </c>
      <c r="K100" s="321"/>
      <c r="L100" s="321">
        <v>5</v>
      </c>
      <c r="M100" s="321"/>
      <c r="N100" s="321">
        <v>6</v>
      </c>
      <c r="O100" s="321"/>
      <c r="P100" s="321">
        <v>7</v>
      </c>
      <c r="Q100" s="321"/>
      <c r="R100" s="321">
        <v>8</v>
      </c>
      <c r="S100" s="321"/>
      <c r="T100" s="321">
        <v>9</v>
      </c>
      <c r="U100" s="322"/>
      <c r="V100" s="328"/>
      <c r="W100" s="328"/>
    </row>
    <row r="101" spans="2:23">
      <c r="B101" s="407" t="s">
        <v>63</v>
      </c>
      <c r="C101" s="408"/>
      <c r="D101" s="321">
        <v>271</v>
      </c>
      <c r="E101" s="321">
        <v>3</v>
      </c>
      <c r="F101" s="322"/>
      <c r="G101" s="322"/>
      <c r="H101" s="322"/>
      <c r="I101" s="322"/>
      <c r="J101" s="322"/>
      <c r="K101" s="322"/>
      <c r="L101" s="322"/>
      <c r="M101" s="322"/>
      <c r="N101" s="322"/>
      <c r="O101" s="322"/>
      <c r="P101" s="322"/>
      <c r="Q101" s="322"/>
      <c r="R101" s="322"/>
      <c r="S101" s="322"/>
      <c r="T101" s="322"/>
      <c r="U101" s="322"/>
      <c r="V101" s="328">
        <f>D101+F101+H101+J101+L101+N101+P101+R101+T101</f>
        <v>271</v>
      </c>
      <c r="W101" s="328">
        <f>E101+G101+I101+K101+M101+O101+Q101+S101+U101</f>
        <v>3</v>
      </c>
    </row>
    <row r="102" spans="2:23">
      <c r="B102" s="407" t="s">
        <v>128</v>
      </c>
      <c r="C102" s="408"/>
      <c r="D102" s="321">
        <v>203</v>
      </c>
      <c r="E102" s="321">
        <v>11</v>
      </c>
      <c r="F102" s="322"/>
      <c r="G102" s="322"/>
      <c r="H102" s="322"/>
      <c r="I102" s="322"/>
      <c r="J102" s="322"/>
      <c r="K102" s="322"/>
      <c r="L102" s="322"/>
      <c r="M102" s="322"/>
      <c r="N102" s="322"/>
      <c r="O102" s="322"/>
      <c r="P102" s="322"/>
      <c r="Q102" s="322"/>
      <c r="R102" s="322"/>
      <c r="S102" s="322"/>
      <c r="T102" s="322"/>
      <c r="U102" s="322"/>
      <c r="V102" s="328">
        <f>D102+F102+H102+J102+L102+N102+P102+R102+T102</f>
        <v>203</v>
      </c>
      <c r="W102" s="328">
        <f>E102+G102+I102+K102+M102+O102+Q102+S102+U102</f>
        <v>11</v>
      </c>
    </row>
    <row r="103" spans="2:23">
      <c r="B103" s="407" t="s">
        <v>161</v>
      </c>
      <c r="C103" s="408"/>
      <c r="D103" s="321">
        <v>231</v>
      </c>
      <c r="E103" s="321">
        <v>6</v>
      </c>
      <c r="F103" s="322"/>
      <c r="G103" s="322"/>
      <c r="H103" s="322"/>
      <c r="I103" s="322"/>
      <c r="J103" s="322"/>
      <c r="K103" s="322"/>
      <c r="L103" s="322"/>
      <c r="M103" s="322"/>
      <c r="N103" s="322"/>
      <c r="O103" s="322"/>
      <c r="P103" s="322"/>
      <c r="Q103" s="322"/>
      <c r="R103" s="322"/>
      <c r="S103" s="322"/>
      <c r="T103" s="322"/>
      <c r="U103" s="322"/>
      <c r="V103" s="328">
        <f t="shared" ref="V103:V107" si="23">D103+F103+H103+J103+L103+N103+P103+R103+T103</f>
        <v>231</v>
      </c>
      <c r="W103" s="328">
        <f t="shared" ref="W103:W107" si="24">E103+G103+I103+K103+M103+O103+Q103+S103+U103</f>
        <v>6</v>
      </c>
    </row>
    <row r="104" spans="2:23">
      <c r="B104" s="407" t="s">
        <v>227</v>
      </c>
      <c r="C104" s="408"/>
      <c r="D104" s="321">
        <v>129</v>
      </c>
      <c r="E104" s="321">
        <v>1</v>
      </c>
      <c r="F104" s="322"/>
      <c r="G104" s="322"/>
      <c r="H104" s="322"/>
      <c r="I104" s="322"/>
      <c r="J104" s="322"/>
      <c r="K104" s="322"/>
      <c r="L104" s="322"/>
      <c r="M104" s="322"/>
      <c r="N104" s="322"/>
      <c r="O104" s="322"/>
      <c r="P104" s="322"/>
      <c r="Q104" s="322"/>
      <c r="R104" s="322"/>
      <c r="S104" s="322"/>
      <c r="T104" s="322"/>
      <c r="U104" s="322"/>
      <c r="V104" s="328">
        <f t="shared" si="23"/>
        <v>129</v>
      </c>
      <c r="W104" s="328">
        <f t="shared" si="24"/>
        <v>1</v>
      </c>
    </row>
    <row r="105" spans="2:23">
      <c r="B105" s="407" t="s">
        <v>65</v>
      </c>
      <c r="C105" s="408"/>
      <c r="D105" s="321">
        <v>102</v>
      </c>
      <c r="E105" s="321">
        <v>4</v>
      </c>
      <c r="F105" s="322"/>
      <c r="G105" s="322"/>
      <c r="H105" s="322"/>
      <c r="I105" s="322"/>
      <c r="J105" s="322"/>
      <c r="K105" s="322"/>
      <c r="L105" s="322"/>
      <c r="M105" s="322"/>
      <c r="N105" s="322"/>
      <c r="O105" s="322"/>
      <c r="P105" s="322"/>
      <c r="Q105" s="322"/>
      <c r="R105" s="322"/>
      <c r="S105" s="322"/>
      <c r="T105" s="322"/>
      <c r="U105" s="322"/>
      <c r="V105" s="328">
        <f t="shared" si="23"/>
        <v>102</v>
      </c>
      <c r="W105" s="328">
        <f t="shared" si="24"/>
        <v>4</v>
      </c>
    </row>
    <row r="106" spans="2:23">
      <c r="B106" s="407"/>
      <c r="C106" s="408"/>
      <c r="D106" s="322"/>
      <c r="E106" s="322"/>
      <c r="F106" s="322"/>
      <c r="G106" s="322"/>
      <c r="H106" s="322"/>
      <c r="I106" s="322"/>
      <c r="J106" s="322"/>
      <c r="K106" s="322"/>
      <c r="L106" s="322"/>
      <c r="M106" s="322"/>
      <c r="N106" s="322"/>
      <c r="O106" s="322"/>
      <c r="P106" s="322"/>
      <c r="Q106" s="322"/>
      <c r="R106" s="322"/>
      <c r="S106" s="322"/>
      <c r="T106" s="322"/>
      <c r="U106" s="322"/>
      <c r="V106" s="328">
        <f t="shared" si="23"/>
        <v>0</v>
      </c>
      <c r="W106" s="328">
        <f t="shared" si="24"/>
        <v>0</v>
      </c>
    </row>
    <row r="107" spans="2:23">
      <c r="B107" s="407"/>
      <c r="C107" s="408"/>
      <c r="D107" s="322"/>
      <c r="E107" s="322"/>
      <c r="F107" s="322"/>
      <c r="G107" s="322"/>
      <c r="H107" s="322"/>
      <c r="I107" s="322"/>
      <c r="J107" s="322"/>
      <c r="K107" s="322"/>
      <c r="L107" s="322"/>
      <c r="M107" s="322"/>
      <c r="N107" s="322"/>
      <c r="O107" s="322"/>
      <c r="P107" s="322"/>
      <c r="Q107" s="322"/>
      <c r="R107" s="322"/>
      <c r="S107" s="322"/>
      <c r="T107" s="322"/>
      <c r="U107" s="322"/>
      <c r="V107" s="328">
        <f t="shared" si="23"/>
        <v>0</v>
      </c>
      <c r="W107" s="328">
        <f t="shared" si="24"/>
        <v>0</v>
      </c>
    </row>
    <row r="108" spans="2:23" ht="13.5" thickBot="1">
      <c r="B108" s="416"/>
      <c r="C108" s="417"/>
      <c r="D108" s="335"/>
      <c r="E108" s="335"/>
      <c r="F108" s="335"/>
      <c r="G108" s="335"/>
      <c r="H108" s="335"/>
      <c r="I108" s="335"/>
      <c r="J108" s="335"/>
      <c r="K108" s="335"/>
      <c r="L108" s="335"/>
      <c r="M108" s="335"/>
      <c r="N108" s="335"/>
      <c r="O108" s="335"/>
      <c r="P108" s="335"/>
      <c r="Q108" s="335"/>
      <c r="R108" s="335"/>
      <c r="S108" s="335"/>
      <c r="T108" s="335"/>
      <c r="U108" s="335"/>
    </row>
    <row r="109" spans="2:23" ht="13.5" thickTop="1">
      <c r="B109" s="418"/>
      <c r="C109" s="419"/>
      <c r="D109" s="337">
        <f>SUM(D101:D108)</f>
        <v>936</v>
      </c>
      <c r="E109" s="337">
        <f>SUM(E101:E108)</f>
        <v>25</v>
      </c>
      <c r="F109" s="337">
        <f t="shared" ref="F109:U109" si="25">SUM(F101:F108)</f>
        <v>0</v>
      </c>
      <c r="G109" s="337">
        <f t="shared" si="25"/>
        <v>0</v>
      </c>
      <c r="H109" s="337">
        <f t="shared" si="25"/>
        <v>0</v>
      </c>
      <c r="I109" s="337">
        <f t="shared" si="25"/>
        <v>0</v>
      </c>
      <c r="J109" s="337">
        <f t="shared" si="25"/>
        <v>0</v>
      </c>
      <c r="K109" s="337">
        <f t="shared" si="25"/>
        <v>0</v>
      </c>
      <c r="L109" s="337">
        <f t="shared" si="25"/>
        <v>0</v>
      </c>
      <c r="M109" s="337">
        <f t="shared" si="25"/>
        <v>0</v>
      </c>
      <c r="N109" s="337">
        <f t="shared" si="25"/>
        <v>0</v>
      </c>
      <c r="O109" s="337">
        <f t="shared" si="25"/>
        <v>0</v>
      </c>
      <c r="P109" s="337">
        <f t="shared" si="25"/>
        <v>0</v>
      </c>
      <c r="Q109" s="337">
        <f t="shared" si="25"/>
        <v>0</v>
      </c>
      <c r="R109" s="337">
        <f t="shared" si="25"/>
        <v>0</v>
      </c>
      <c r="S109" s="337">
        <f t="shared" si="25"/>
        <v>0</v>
      </c>
      <c r="T109" s="337">
        <f t="shared" si="25"/>
        <v>0</v>
      </c>
      <c r="U109" s="337">
        <f t="shared" si="25"/>
        <v>0</v>
      </c>
    </row>
    <row r="111" spans="2:23">
      <c r="B111" s="422" t="s">
        <v>207</v>
      </c>
      <c r="C111" s="422"/>
      <c r="D111" s="429" t="s">
        <v>228</v>
      </c>
      <c r="E111" s="430"/>
      <c r="F111" s="340" t="s">
        <v>41</v>
      </c>
      <c r="G111" s="320"/>
      <c r="H111" s="435"/>
      <c r="I111" s="436"/>
      <c r="J111" s="435"/>
      <c r="K111" s="436"/>
      <c r="L111" s="437"/>
      <c r="M111" s="438"/>
      <c r="N111" s="437"/>
      <c r="O111" s="438"/>
      <c r="P111" s="435"/>
      <c r="Q111" s="436"/>
      <c r="R111" s="435"/>
      <c r="S111" s="436"/>
      <c r="T111" s="427"/>
      <c r="U111" s="428"/>
      <c r="V111" s="327" t="s">
        <v>19</v>
      </c>
      <c r="W111" s="329" t="s">
        <v>242</v>
      </c>
    </row>
    <row r="112" spans="2:23">
      <c r="B112" s="422"/>
      <c r="C112" s="422"/>
      <c r="D112" s="321">
        <v>1</v>
      </c>
      <c r="E112" s="321" t="s">
        <v>224</v>
      </c>
      <c r="F112" s="321">
        <v>2</v>
      </c>
      <c r="G112" s="321"/>
      <c r="H112" s="321">
        <v>3</v>
      </c>
      <c r="I112" s="321"/>
      <c r="J112" s="321">
        <v>4</v>
      </c>
      <c r="K112" s="321"/>
      <c r="L112" s="321">
        <v>5</v>
      </c>
      <c r="M112" s="321"/>
      <c r="N112" s="321">
        <v>6</v>
      </c>
      <c r="O112" s="321"/>
      <c r="P112" s="321">
        <v>7</v>
      </c>
      <c r="Q112" s="321"/>
      <c r="R112" s="321">
        <v>8</v>
      </c>
      <c r="S112" s="321"/>
      <c r="T112" s="321">
        <v>9</v>
      </c>
      <c r="U112" s="322"/>
      <c r="V112" s="328"/>
      <c r="W112" s="328"/>
    </row>
    <row r="113" spans="2:23">
      <c r="B113" s="407" t="s">
        <v>229</v>
      </c>
      <c r="C113" s="408"/>
      <c r="D113" s="321">
        <v>151</v>
      </c>
      <c r="E113" s="321">
        <v>14</v>
      </c>
      <c r="F113" s="321">
        <v>191</v>
      </c>
      <c r="G113" s="321">
        <v>15</v>
      </c>
      <c r="H113" s="321"/>
      <c r="I113" s="321"/>
      <c r="J113" s="321"/>
      <c r="K113" s="321"/>
      <c r="L113" s="321"/>
      <c r="M113" s="321"/>
      <c r="N113" s="321"/>
      <c r="O113" s="321"/>
      <c r="P113" s="321"/>
      <c r="Q113" s="321"/>
      <c r="R113" s="321"/>
      <c r="S113" s="321"/>
      <c r="T113" s="321"/>
      <c r="U113" s="321"/>
      <c r="V113" s="328">
        <f>D113+F113+H113+J113+L113+N113+P113+R113+T113</f>
        <v>342</v>
      </c>
      <c r="W113" s="328">
        <f>E113+G113+I113+K113+M113+O113+Q113+S113+U113</f>
        <v>29</v>
      </c>
    </row>
    <row r="114" spans="2:23">
      <c r="B114" s="407" t="s">
        <v>230</v>
      </c>
      <c r="C114" s="408"/>
      <c r="D114" s="321">
        <v>153</v>
      </c>
      <c r="E114" s="321">
        <v>19</v>
      </c>
      <c r="F114" s="321">
        <v>139</v>
      </c>
      <c r="G114" s="321">
        <v>18</v>
      </c>
      <c r="H114" s="321"/>
      <c r="I114" s="321"/>
      <c r="J114" s="321"/>
      <c r="K114" s="321"/>
      <c r="L114" s="321"/>
      <c r="M114" s="321"/>
      <c r="N114" s="321"/>
      <c r="O114" s="321"/>
      <c r="P114" s="321"/>
      <c r="Q114" s="321"/>
      <c r="R114" s="321"/>
      <c r="S114" s="321"/>
      <c r="T114" s="321"/>
      <c r="U114" s="321"/>
      <c r="V114" s="328">
        <f>D114+F114+H114+J114+L114+N114+P114+R114+T114</f>
        <v>292</v>
      </c>
      <c r="W114" s="328">
        <f>E114+G114+I114+K114+M114+O114+Q114+S114+U114</f>
        <v>37</v>
      </c>
    </row>
    <row r="115" spans="2:23">
      <c r="B115" s="407" t="s">
        <v>125</v>
      </c>
      <c r="C115" s="408"/>
      <c r="D115" s="321">
        <v>199</v>
      </c>
      <c r="E115" s="321">
        <v>12</v>
      </c>
      <c r="F115" s="321">
        <v>174</v>
      </c>
      <c r="G115" s="321">
        <v>19</v>
      </c>
      <c r="H115" s="321"/>
      <c r="I115" s="321"/>
      <c r="J115" s="321"/>
      <c r="K115" s="321"/>
      <c r="L115" s="321"/>
      <c r="M115" s="321"/>
      <c r="N115" s="321"/>
      <c r="O115" s="321"/>
      <c r="P115" s="321"/>
      <c r="Q115" s="321"/>
      <c r="R115" s="321"/>
      <c r="S115" s="321"/>
      <c r="T115" s="321"/>
      <c r="U115" s="321"/>
      <c r="V115" s="328">
        <f t="shared" ref="V115:V119" si="26">D115+F115+H115+J115+L115+N115+P115+R115+T115</f>
        <v>373</v>
      </c>
      <c r="W115" s="328">
        <f t="shared" ref="W115:W119" si="27">E115+G115+I115+K115+M115+O115+Q115+S115+U115</f>
        <v>31</v>
      </c>
    </row>
    <row r="116" spans="2:23">
      <c r="B116" s="407" t="s">
        <v>157</v>
      </c>
      <c r="C116" s="408"/>
      <c r="D116" s="321">
        <v>199</v>
      </c>
      <c r="E116" s="321">
        <v>13</v>
      </c>
      <c r="F116" s="321">
        <v>178</v>
      </c>
      <c r="G116" s="321">
        <v>11</v>
      </c>
      <c r="H116" s="321"/>
      <c r="I116" s="321"/>
      <c r="J116" s="321"/>
      <c r="K116" s="321"/>
      <c r="L116" s="321"/>
      <c r="M116" s="321"/>
      <c r="N116" s="321"/>
      <c r="O116" s="321"/>
      <c r="P116" s="321"/>
      <c r="Q116" s="321"/>
      <c r="R116" s="321"/>
      <c r="S116" s="321"/>
      <c r="T116" s="321"/>
      <c r="U116" s="321"/>
      <c r="V116" s="328">
        <f t="shared" si="26"/>
        <v>377</v>
      </c>
      <c r="W116" s="328">
        <f t="shared" si="27"/>
        <v>24</v>
      </c>
    </row>
    <row r="117" spans="2:23">
      <c r="B117" s="407"/>
      <c r="C117" s="408"/>
      <c r="D117" s="321"/>
      <c r="E117" s="321"/>
      <c r="F117" s="321"/>
      <c r="G117" s="321"/>
      <c r="H117" s="321"/>
      <c r="I117" s="321"/>
      <c r="J117" s="321"/>
      <c r="K117" s="321"/>
      <c r="L117" s="321"/>
      <c r="M117" s="321"/>
      <c r="N117" s="321"/>
      <c r="O117" s="321"/>
      <c r="P117" s="321"/>
      <c r="Q117" s="321"/>
      <c r="R117" s="321"/>
      <c r="S117" s="321"/>
      <c r="T117" s="321"/>
      <c r="U117" s="321"/>
      <c r="V117" s="328">
        <f t="shared" si="26"/>
        <v>0</v>
      </c>
      <c r="W117" s="328">
        <f t="shared" si="27"/>
        <v>0</v>
      </c>
    </row>
    <row r="118" spans="2:23">
      <c r="B118" s="407"/>
      <c r="C118" s="408"/>
      <c r="D118" s="322"/>
      <c r="E118" s="322"/>
      <c r="F118" s="321"/>
      <c r="G118" s="321"/>
      <c r="H118" s="321"/>
      <c r="I118" s="321"/>
      <c r="J118" s="321"/>
      <c r="K118" s="321"/>
      <c r="L118" s="321"/>
      <c r="M118" s="321"/>
      <c r="N118" s="321"/>
      <c r="O118" s="321"/>
      <c r="P118" s="321"/>
      <c r="Q118" s="321"/>
      <c r="R118" s="321"/>
      <c r="S118" s="321"/>
      <c r="T118" s="321"/>
      <c r="U118" s="321"/>
      <c r="V118" s="328">
        <f t="shared" si="26"/>
        <v>0</v>
      </c>
      <c r="W118" s="328">
        <f t="shared" si="27"/>
        <v>0</v>
      </c>
    </row>
    <row r="119" spans="2:23">
      <c r="B119" s="407"/>
      <c r="C119" s="408"/>
      <c r="D119" s="322"/>
      <c r="E119" s="322"/>
      <c r="F119" s="321"/>
      <c r="G119" s="321"/>
      <c r="H119" s="321"/>
      <c r="I119" s="321"/>
      <c r="J119" s="321"/>
      <c r="K119" s="321"/>
      <c r="L119" s="321"/>
      <c r="M119" s="321"/>
      <c r="N119" s="321"/>
      <c r="O119" s="321"/>
      <c r="P119" s="321"/>
      <c r="Q119" s="321"/>
      <c r="R119" s="321"/>
      <c r="S119" s="321"/>
      <c r="T119" s="321"/>
      <c r="U119" s="321"/>
      <c r="V119" s="328">
        <f t="shared" si="26"/>
        <v>0</v>
      </c>
      <c r="W119" s="328">
        <f t="shared" si="27"/>
        <v>0</v>
      </c>
    </row>
    <row r="120" spans="2:23" ht="13.5" thickBot="1">
      <c r="B120" s="416"/>
      <c r="C120" s="417"/>
      <c r="D120" s="335"/>
      <c r="E120" s="335"/>
      <c r="F120" s="341"/>
      <c r="G120" s="341"/>
      <c r="H120" s="34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  <c r="S120" s="341"/>
      <c r="T120" s="341"/>
      <c r="U120" s="341"/>
    </row>
    <row r="121" spans="2:23" ht="13.5" thickTop="1">
      <c r="B121" s="420"/>
      <c r="C121" s="421"/>
      <c r="D121" s="337">
        <f>SUM(D113:D120)</f>
        <v>702</v>
      </c>
      <c r="E121" s="337">
        <f t="shared" ref="E121:U121" si="28">SUM(E113:E120)</f>
        <v>58</v>
      </c>
      <c r="F121" s="337">
        <f t="shared" si="28"/>
        <v>682</v>
      </c>
      <c r="G121" s="337">
        <f t="shared" si="28"/>
        <v>63</v>
      </c>
      <c r="H121" s="337">
        <f t="shared" si="28"/>
        <v>0</v>
      </c>
      <c r="I121" s="337">
        <f t="shared" si="28"/>
        <v>0</v>
      </c>
      <c r="J121" s="337">
        <f t="shared" si="28"/>
        <v>0</v>
      </c>
      <c r="K121" s="337">
        <f t="shared" si="28"/>
        <v>0</v>
      </c>
      <c r="L121" s="337">
        <f t="shared" si="28"/>
        <v>0</v>
      </c>
      <c r="M121" s="337">
        <f t="shared" si="28"/>
        <v>0</v>
      </c>
      <c r="N121" s="337">
        <f t="shared" si="28"/>
        <v>0</v>
      </c>
      <c r="O121" s="337">
        <f t="shared" si="28"/>
        <v>0</v>
      </c>
      <c r="P121" s="337">
        <f t="shared" si="28"/>
        <v>0</v>
      </c>
      <c r="Q121" s="337">
        <f t="shared" si="28"/>
        <v>0</v>
      </c>
      <c r="R121" s="337">
        <f t="shared" si="28"/>
        <v>0</v>
      </c>
      <c r="S121" s="337">
        <f t="shared" si="28"/>
        <v>0</v>
      </c>
      <c r="T121" s="337">
        <f t="shared" si="28"/>
        <v>0</v>
      </c>
      <c r="U121" s="337">
        <f t="shared" si="28"/>
        <v>0</v>
      </c>
    </row>
    <row r="123" spans="2:23">
      <c r="B123" s="422" t="s">
        <v>46</v>
      </c>
      <c r="C123" s="422"/>
      <c r="D123" s="429" t="s">
        <v>32</v>
      </c>
      <c r="E123" s="430"/>
      <c r="F123" s="340" t="s">
        <v>36</v>
      </c>
      <c r="G123" s="320"/>
      <c r="H123" s="435"/>
      <c r="I123" s="436"/>
      <c r="J123" s="435"/>
      <c r="K123" s="436"/>
      <c r="L123" s="437"/>
      <c r="M123" s="438"/>
      <c r="N123" s="437"/>
      <c r="O123" s="438"/>
      <c r="P123" s="435"/>
      <c r="Q123" s="436"/>
      <c r="R123" s="435"/>
      <c r="S123" s="436"/>
      <c r="T123" s="427"/>
      <c r="U123" s="428"/>
      <c r="V123" s="327" t="s">
        <v>19</v>
      </c>
      <c r="W123" s="329" t="s">
        <v>242</v>
      </c>
    </row>
    <row r="124" spans="2:23">
      <c r="B124" s="422"/>
      <c r="C124" s="422"/>
      <c r="D124" s="321">
        <v>1</v>
      </c>
      <c r="E124" s="321" t="s">
        <v>224</v>
      </c>
      <c r="F124" s="321">
        <v>2</v>
      </c>
      <c r="G124" s="321"/>
      <c r="H124" s="321">
        <v>3</v>
      </c>
      <c r="I124" s="321"/>
      <c r="J124" s="321">
        <v>4</v>
      </c>
      <c r="K124" s="321"/>
      <c r="L124" s="321">
        <v>5</v>
      </c>
      <c r="M124" s="321"/>
      <c r="N124" s="321">
        <v>6</v>
      </c>
      <c r="O124" s="321"/>
      <c r="P124" s="321">
        <v>7</v>
      </c>
      <c r="Q124" s="321"/>
      <c r="R124" s="321">
        <v>8</v>
      </c>
      <c r="S124" s="321"/>
      <c r="T124" s="321">
        <v>9</v>
      </c>
      <c r="U124" s="322"/>
      <c r="V124" s="328"/>
      <c r="W124" s="328"/>
    </row>
    <row r="125" spans="2:23">
      <c r="B125" s="407" t="s">
        <v>231</v>
      </c>
      <c r="C125" s="408"/>
      <c r="D125" s="321">
        <v>260</v>
      </c>
      <c r="E125" s="321">
        <v>3</v>
      </c>
      <c r="F125" s="321"/>
      <c r="G125" s="321"/>
      <c r="H125" s="321"/>
      <c r="I125" s="321"/>
      <c r="J125" s="321"/>
      <c r="K125" s="321"/>
      <c r="L125" s="321"/>
      <c r="M125" s="321"/>
      <c r="N125" s="321"/>
      <c r="O125" s="321"/>
      <c r="P125" s="321"/>
      <c r="Q125" s="321"/>
      <c r="R125" s="321"/>
      <c r="S125" s="321"/>
      <c r="T125" s="321"/>
      <c r="U125" s="321"/>
      <c r="V125" s="328">
        <f>D125+F125+H125+J125+L125+N125+P125+R125+T125</f>
        <v>260</v>
      </c>
      <c r="W125" s="328">
        <f>E125+G125+I125+K125+M125+O125+Q125+S125+U125</f>
        <v>3</v>
      </c>
    </row>
    <row r="126" spans="2:23">
      <c r="B126" s="407" t="s">
        <v>139</v>
      </c>
      <c r="C126" s="408"/>
      <c r="D126" s="321">
        <v>246</v>
      </c>
      <c r="E126" s="321">
        <v>8</v>
      </c>
      <c r="F126" s="321">
        <v>235</v>
      </c>
      <c r="G126" s="321">
        <v>5</v>
      </c>
      <c r="H126" s="321"/>
      <c r="I126" s="321"/>
      <c r="J126" s="321"/>
      <c r="K126" s="321"/>
      <c r="L126" s="321"/>
      <c r="M126" s="321"/>
      <c r="N126" s="321"/>
      <c r="O126" s="321"/>
      <c r="P126" s="321"/>
      <c r="Q126" s="321"/>
      <c r="R126" s="321"/>
      <c r="S126" s="321"/>
      <c r="T126" s="321"/>
      <c r="U126" s="321"/>
      <c r="V126" s="328">
        <f>D126+F126+H126+J126+L126+N126+P126+R126+T126</f>
        <v>481</v>
      </c>
      <c r="W126" s="328">
        <f>E126+G126+I126+K126+M126+O126+Q126+S126+U126</f>
        <v>13</v>
      </c>
    </row>
    <row r="127" spans="2:23">
      <c r="B127" s="407" t="s">
        <v>73</v>
      </c>
      <c r="C127" s="408"/>
      <c r="D127" s="321">
        <v>204</v>
      </c>
      <c r="E127" s="321">
        <v>8</v>
      </c>
      <c r="F127" s="321"/>
      <c r="G127" s="321"/>
      <c r="H127" s="321"/>
      <c r="I127" s="321"/>
      <c r="J127" s="321"/>
      <c r="K127" s="321"/>
      <c r="L127" s="321"/>
      <c r="M127" s="321"/>
      <c r="N127" s="321"/>
      <c r="O127" s="321"/>
      <c r="P127" s="321"/>
      <c r="Q127" s="321"/>
      <c r="R127" s="321"/>
      <c r="S127" s="321"/>
      <c r="T127" s="321"/>
      <c r="U127" s="321"/>
      <c r="V127" s="328">
        <f t="shared" ref="V127:V131" si="29">D127+F127+H127+J127+L127+N127+P127+R127+T127</f>
        <v>204</v>
      </c>
      <c r="W127" s="328">
        <f t="shared" ref="W127:W131" si="30">E127+G127+I127+K127+M127+O127+Q127+S127+U127</f>
        <v>8</v>
      </c>
    </row>
    <row r="128" spans="2:23">
      <c r="B128" s="407" t="s">
        <v>232</v>
      </c>
      <c r="C128" s="408"/>
      <c r="D128" s="321">
        <v>225</v>
      </c>
      <c r="E128" s="321">
        <v>3</v>
      </c>
      <c r="F128" s="321">
        <v>225</v>
      </c>
      <c r="G128" s="321">
        <v>6</v>
      </c>
      <c r="H128" s="321"/>
      <c r="I128" s="321"/>
      <c r="J128" s="321"/>
      <c r="K128" s="321"/>
      <c r="L128" s="321"/>
      <c r="M128" s="321"/>
      <c r="N128" s="321"/>
      <c r="O128" s="321"/>
      <c r="P128" s="321"/>
      <c r="Q128" s="321"/>
      <c r="R128" s="321"/>
      <c r="S128" s="321"/>
      <c r="T128" s="321"/>
      <c r="U128" s="321"/>
      <c r="V128" s="328">
        <f t="shared" si="29"/>
        <v>450</v>
      </c>
      <c r="W128" s="328">
        <f t="shared" si="30"/>
        <v>9</v>
      </c>
    </row>
    <row r="129" spans="2:23">
      <c r="B129" s="407" t="s">
        <v>253</v>
      </c>
      <c r="C129" s="408"/>
      <c r="D129" s="321"/>
      <c r="E129" s="321"/>
      <c r="F129" s="321">
        <v>216</v>
      </c>
      <c r="G129" s="321">
        <v>4</v>
      </c>
      <c r="H129" s="321"/>
      <c r="I129" s="321"/>
      <c r="J129" s="321"/>
      <c r="K129" s="321"/>
      <c r="L129" s="321"/>
      <c r="M129" s="321"/>
      <c r="N129" s="321"/>
      <c r="O129" s="321"/>
      <c r="P129" s="321"/>
      <c r="Q129" s="321"/>
      <c r="R129" s="321"/>
      <c r="S129" s="321"/>
      <c r="T129" s="321"/>
      <c r="U129" s="321"/>
      <c r="V129" s="328">
        <f t="shared" si="29"/>
        <v>216</v>
      </c>
      <c r="W129" s="328">
        <f t="shared" si="30"/>
        <v>4</v>
      </c>
    </row>
    <row r="130" spans="2:23">
      <c r="B130" s="407" t="s">
        <v>140</v>
      </c>
      <c r="C130" s="408"/>
      <c r="D130" s="322"/>
      <c r="E130" s="322"/>
      <c r="F130" s="321">
        <v>181</v>
      </c>
      <c r="G130" s="321">
        <v>15</v>
      </c>
      <c r="H130" s="321"/>
      <c r="I130" s="321"/>
      <c r="J130" s="321"/>
      <c r="K130" s="321"/>
      <c r="L130" s="321"/>
      <c r="M130" s="321"/>
      <c r="N130" s="321"/>
      <c r="O130" s="321"/>
      <c r="P130" s="321"/>
      <c r="Q130" s="321"/>
      <c r="R130" s="321"/>
      <c r="S130" s="321"/>
      <c r="T130" s="321"/>
      <c r="U130" s="321"/>
      <c r="V130" s="328">
        <f t="shared" si="29"/>
        <v>181</v>
      </c>
      <c r="W130" s="328">
        <f t="shared" si="30"/>
        <v>15</v>
      </c>
    </row>
    <row r="131" spans="2:23">
      <c r="B131" s="407"/>
      <c r="C131" s="408"/>
      <c r="D131" s="322"/>
      <c r="E131" s="322"/>
      <c r="F131" s="321"/>
      <c r="G131" s="321"/>
      <c r="H131" s="321"/>
      <c r="I131" s="321"/>
      <c r="J131" s="321"/>
      <c r="K131" s="321"/>
      <c r="L131" s="321"/>
      <c r="M131" s="321"/>
      <c r="N131" s="321"/>
      <c r="O131" s="321"/>
      <c r="P131" s="321"/>
      <c r="Q131" s="321"/>
      <c r="R131" s="321"/>
      <c r="S131" s="321"/>
      <c r="T131" s="321"/>
      <c r="U131" s="321"/>
      <c r="V131" s="328">
        <f t="shared" si="29"/>
        <v>0</v>
      </c>
      <c r="W131" s="328">
        <f t="shared" si="30"/>
        <v>0</v>
      </c>
    </row>
    <row r="132" spans="2:23" ht="13.5" thickBot="1">
      <c r="B132" s="416"/>
      <c r="C132" s="417"/>
      <c r="D132" s="335"/>
      <c r="E132" s="335"/>
      <c r="F132" s="341"/>
      <c r="G132" s="341"/>
      <c r="H132" s="341"/>
      <c r="I132" s="341"/>
      <c r="J132" s="341"/>
      <c r="K132" s="341"/>
      <c r="L132" s="341"/>
      <c r="M132" s="341"/>
      <c r="N132" s="341"/>
      <c r="O132" s="341"/>
      <c r="P132" s="341"/>
      <c r="Q132" s="341"/>
      <c r="R132" s="341"/>
      <c r="S132" s="341"/>
      <c r="T132" s="341"/>
      <c r="U132" s="341"/>
    </row>
    <row r="133" spans="2:23" ht="13.5" thickTop="1">
      <c r="B133" s="420"/>
      <c r="C133" s="421"/>
      <c r="D133" s="337">
        <f>SUM(D125:D132)</f>
        <v>935</v>
      </c>
      <c r="E133" s="337">
        <f t="shared" ref="E133" si="31">SUM(E125:E132)</f>
        <v>22</v>
      </c>
      <c r="F133" s="337">
        <f t="shared" ref="F133" si="32">SUM(F125:F132)</f>
        <v>857</v>
      </c>
      <c r="G133" s="337">
        <f t="shared" ref="G133" si="33">SUM(G125:G132)</f>
        <v>30</v>
      </c>
      <c r="H133" s="337">
        <f t="shared" ref="H133" si="34">SUM(H125:H132)</f>
        <v>0</v>
      </c>
      <c r="I133" s="337">
        <f t="shared" ref="I133" si="35">SUM(I125:I132)</f>
        <v>0</v>
      </c>
      <c r="J133" s="337">
        <f t="shared" ref="J133" si="36">SUM(J125:J132)</f>
        <v>0</v>
      </c>
      <c r="K133" s="337">
        <f t="shared" ref="K133" si="37">SUM(K125:K132)</f>
        <v>0</v>
      </c>
      <c r="L133" s="337">
        <f t="shared" ref="L133" si="38">SUM(L125:L132)</f>
        <v>0</v>
      </c>
      <c r="M133" s="337">
        <f t="shared" ref="M133" si="39">SUM(M125:M132)</f>
        <v>0</v>
      </c>
      <c r="N133" s="337">
        <f t="shared" ref="N133" si="40">SUM(N125:N132)</f>
        <v>0</v>
      </c>
      <c r="O133" s="337">
        <f t="shared" ref="O133" si="41">SUM(O125:O132)</f>
        <v>0</v>
      </c>
      <c r="P133" s="337">
        <f t="shared" ref="P133" si="42">SUM(P125:P132)</f>
        <v>0</v>
      </c>
      <c r="Q133" s="337">
        <f t="shared" ref="Q133" si="43">SUM(Q125:Q132)</f>
        <v>0</v>
      </c>
      <c r="R133" s="337">
        <f t="shared" ref="R133" si="44">SUM(R125:R132)</f>
        <v>0</v>
      </c>
      <c r="S133" s="337">
        <f t="shared" ref="S133" si="45">SUM(S125:S132)</f>
        <v>0</v>
      </c>
      <c r="T133" s="337">
        <f t="shared" ref="T133" si="46">SUM(T125:T132)</f>
        <v>0</v>
      </c>
      <c r="U133" s="337">
        <f t="shared" ref="U133" si="47">SUM(U125:U132)</f>
        <v>0</v>
      </c>
    </row>
    <row r="135" spans="2:23">
      <c r="B135" s="422" t="s">
        <v>233</v>
      </c>
      <c r="C135" s="422"/>
      <c r="D135" s="429" t="s">
        <v>46</v>
      </c>
      <c r="E135" s="430"/>
      <c r="F135" s="340" t="s">
        <v>42</v>
      </c>
      <c r="G135" s="320"/>
      <c r="H135" s="435"/>
      <c r="I135" s="436"/>
      <c r="J135" s="435"/>
      <c r="K135" s="436"/>
      <c r="L135" s="437"/>
      <c r="M135" s="438"/>
      <c r="N135" s="437"/>
      <c r="O135" s="438"/>
      <c r="P135" s="435"/>
      <c r="Q135" s="436"/>
      <c r="R135" s="435"/>
      <c r="S135" s="436"/>
      <c r="T135" s="427"/>
      <c r="U135" s="428"/>
      <c r="V135" s="327" t="s">
        <v>19</v>
      </c>
      <c r="W135" s="329" t="s">
        <v>242</v>
      </c>
    </row>
    <row r="136" spans="2:23">
      <c r="B136" s="422"/>
      <c r="C136" s="422"/>
      <c r="D136" s="321">
        <v>1</v>
      </c>
      <c r="E136" s="321" t="s">
        <v>224</v>
      </c>
      <c r="F136" s="321">
        <v>2</v>
      </c>
      <c r="G136" s="321"/>
      <c r="H136" s="321">
        <v>3</v>
      </c>
      <c r="I136" s="321"/>
      <c r="J136" s="321">
        <v>4</v>
      </c>
      <c r="K136" s="321"/>
      <c r="L136" s="321">
        <v>5</v>
      </c>
      <c r="M136" s="321"/>
      <c r="N136" s="321">
        <v>6</v>
      </c>
      <c r="O136" s="321"/>
      <c r="P136" s="321">
        <v>7</v>
      </c>
      <c r="Q136" s="321"/>
      <c r="R136" s="321">
        <v>8</v>
      </c>
      <c r="S136" s="321"/>
      <c r="T136" s="321">
        <v>9</v>
      </c>
      <c r="U136" s="322"/>
      <c r="V136" s="328"/>
      <c r="W136" s="328"/>
    </row>
    <row r="137" spans="2:23">
      <c r="B137" s="407" t="s">
        <v>234</v>
      </c>
      <c r="C137" s="408"/>
      <c r="D137" s="321">
        <v>164</v>
      </c>
      <c r="E137" s="321">
        <v>17</v>
      </c>
      <c r="F137" s="321"/>
      <c r="G137" s="321"/>
      <c r="H137" s="321"/>
      <c r="I137" s="321"/>
      <c r="J137" s="321"/>
      <c r="K137" s="321"/>
      <c r="L137" s="321"/>
      <c r="M137" s="321"/>
      <c r="N137" s="321"/>
      <c r="O137" s="321"/>
      <c r="P137" s="321"/>
      <c r="Q137" s="321"/>
      <c r="R137" s="321"/>
      <c r="S137" s="321"/>
      <c r="T137" s="321"/>
      <c r="U137" s="321"/>
      <c r="V137" s="328">
        <f>D137+F137+H137+J137+L137+N137+P137+R137+T137</f>
        <v>164</v>
      </c>
      <c r="W137" s="328">
        <f>E137+G137+I137+K137+M137+O137+Q137+S137+U137</f>
        <v>17</v>
      </c>
    </row>
    <row r="138" spans="2:23">
      <c r="B138" s="407" t="s">
        <v>148</v>
      </c>
      <c r="C138" s="408"/>
      <c r="D138" s="321">
        <v>159</v>
      </c>
      <c r="E138" s="321">
        <v>17</v>
      </c>
      <c r="F138" s="321">
        <v>136</v>
      </c>
      <c r="G138" s="321">
        <v>20</v>
      </c>
      <c r="H138" s="321"/>
      <c r="I138" s="321"/>
      <c r="J138" s="321"/>
      <c r="K138" s="321"/>
      <c r="L138" s="321"/>
      <c r="M138" s="321"/>
      <c r="N138" s="321"/>
      <c r="O138" s="321"/>
      <c r="P138" s="321"/>
      <c r="Q138" s="321"/>
      <c r="R138" s="321"/>
      <c r="S138" s="321"/>
      <c r="T138" s="321"/>
      <c r="U138" s="321"/>
      <c r="V138" s="328">
        <f>D138+F138+H138+J138+L138+N138+P138+R138+T138</f>
        <v>295</v>
      </c>
      <c r="W138" s="328">
        <f>E138+G138+I138+K138+M138+O138+Q138+S138+U138</f>
        <v>37</v>
      </c>
    </row>
    <row r="139" spans="2:23">
      <c r="B139" s="407" t="s">
        <v>80</v>
      </c>
      <c r="C139" s="408"/>
      <c r="D139" s="321">
        <v>173</v>
      </c>
      <c r="E139" s="321">
        <v>16</v>
      </c>
      <c r="F139" s="321">
        <v>201</v>
      </c>
      <c r="G139" s="321">
        <v>13</v>
      </c>
      <c r="H139" s="321"/>
      <c r="I139" s="321"/>
      <c r="J139" s="321"/>
      <c r="K139" s="321"/>
      <c r="L139" s="321"/>
      <c r="M139" s="321"/>
      <c r="N139" s="321"/>
      <c r="O139" s="321"/>
      <c r="P139" s="321"/>
      <c r="Q139" s="321"/>
      <c r="R139" s="321"/>
      <c r="S139" s="321"/>
      <c r="T139" s="321"/>
      <c r="U139" s="321"/>
      <c r="V139" s="328">
        <f t="shared" ref="V139:V143" si="48">D139+F139+H139+J139+L139+N139+P139+R139+T139</f>
        <v>374</v>
      </c>
      <c r="W139" s="328">
        <f t="shared" ref="W139:W143" si="49">E139+G139+I139+K139+M139+O139+Q139+S139+U139</f>
        <v>29</v>
      </c>
    </row>
    <row r="140" spans="2:23">
      <c r="B140" s="407" t="s">
        <v>235</v>
      </c>
      <c r="C140" s="408"/>
      <c r="D140" s="321">
        <v>222</v>
      </c>
      <c r="E140" s="321">
        <v>7</v>
      </c>
      <c r="F140" s="321">
        <v>236</v>
      </c>
      <c r="G140" s="321">
        <v>8</v>
      </c>
      <c r="H140" s="321"/>
      <c r="I140" s="321"/>
      <c r="J140" s="321"/>
      <c r="K140" s="321"/>
      <c r="L140" s="321"/>
      <c r="M140" s="321"/>
      <c r="N140" s="321"/>
      <c r="O140" s="321"/>
      <c r="P140" s="321"/>
      <c r="Q140" s="321"/>
      <c r="R140" s="321"/>
      <c r="S140" s="321"/>
      <c r="T140" s="321"/>
      <c r="U140" s="321"/>
      <c r="V140" s="328">
        <f t="shared" si="48"/>
        <v>458</v>
      </c>
      <c r="W140" s="328">
        <f t="shared" si="49"/>
        <v>15</v>
      </c>
    </row>
    <row r="141" spans="2:23">
      <c r="B141" s="407" t="s">
        <v>260</v>
      </c>
      <c r="C141" s="408"/>
      <c r="D141" s="321"/>
      <c r="E141" s="321"/>
      <c r="F141" s="321">
        <v>194</v>
      </c>
      <c r="G141" s="321">
        <v>15</v>
      </c>
      <c r="H141" s="321"/>
      <c r="I141" s="321"/>
      <c r="J141" s="321"/>
      <c r="K141" s="321"/>
      <c r="L141" s="321"/>
      <c r="M141" s="321"/>
      <c r="N141" s="321"/>
      <c r="O141" s="321"/>
      <c r="P141" s="321"/>
      <c r="Q141" s="321"/>
      <c r="R141" s="321"/>
      <c r="S141" s="321"/>
      <c r="T141" s="321"/>
      <c r="U141" s="321"/>
      <c r="V141" s="328">
        <f t="shared" si="48"/>
        <v>194</v>
      </c>
      <c r="W141" s="328">
        <f t="shared" si="49"/>
        <v>15</v>
      </c>
    </row>
    <row r="142" spans="2:23">
      <c r="B142" s="407"/>
      <c r="C142" s="408"/>
      <c r="D142" s="322"/>
      <c r="E142" s="322"/>
      <c r="F142" s="321"/>
      <c r="G142" s="321"/>
      <c r="H142" s="321"/>
      <c r="I142" s="321"/>
      <c r="J142" s="321"/>
      <c r="K142" s="321"/>
      <c r="L142" s="321"/>
      <c r="M142" s="321"/>
      <c r="N142" s="321"/>
      <c r="O142" s="321"/>
      <c r="P142" s="321"/>
      <c r="Q142" s="321"/>
      <c r="R142" s="321"/>
      <c r="S142" s="321"/>
      <c r="T142" s="321"/>
      <c r="U142" s="321"/>
      <c r="V142" s="328">
        <f t="shared" si="48"/>
        <v>0</v>
      </c>
      <c r="W142" s="328">
        <f t="shared" si="49"/>
        <v>0</v>
      </c>
    </row>
    <row r="143" spans="2:23">
      <c r="B143" s="407"/>
      <c r="C143" s="408"/>
      <c r="D143" s="322"/>
      <c r="E143" s="322"/>
      <c r="F143" s="321"/>
      <c r="G143" s="321"/>
      <c r="H143" s="321"/>
      <c r="I143" s="321"/>
      <c r="J143" s="321"/>
      <c r="K143" s="321"/>
      <c r="L143" s="321"/>
      <c r="M143" s="321"/>
      <c r="N143" s="321"/>
      <c r="O143" s="321"/>
      <c r="P143" s="321"/>
      <c r="Q143" s="321"/>
      <c r="R143" s="321"/>
      <c r="S143" s="321"/>
      <c r="T143" s="321"/>
      <c r="U143" s="321"/>
      <c r="V143" s="328">
        <f t="shared" si="48"/>
        <v>0</v>
      </c>
      <c r="W143" s="328">
        <f t="shared" si="49"/>
        <v>0</v>
      </c>
    </row>
    <row r="144" spans="2:23" ht="13.5" thickBot="1">
      <c r="B144" s="416"/>
      <c r="C144" s="417"/>
      <c r="D144" s="335"/>
      <c r="E144" s="335"/>
      <c r="F144" s="341"/>
      <c r="G144" s="341"/>
      <c r="H144" s="341"/>
      <c r="I144" s="341"/>
      <c r="J144" s="341"/>
      <c r="K144" s="341"/>
      <c r="L144" s="341"/>
      <c r="M144" s="341"/>
      <c r="N144" s="341"/>
      <c r="O144" s="341"/>
      <c r="P144" s="341"/>
      <c r="Q144" s="341"/>
      <c r="R144" s="341"/>
      <c r="S144" s="341"/>
      <c r="T144" s="341"/>
      <c r="U144" s="341"/>
    </row>
    <row r="145" spans="2:23" ht="13.5" thickTop="1">
      <c r="B145" s="418"/>
      <c r="C145" s="419"/>
      <c r="D145" s="337">
        <f>SUM(D137:D144)</f>
        <v>718</v>
      </c>
      <c r="E145" s="337">
        <f t="shared" ref="E145" si="50">SUM(E137:E144)</f>
        <v>57</v>
      </c>
      <c r="F145" s="337">
        <f t="shared" ref="F145" si="51">SUM(F137:F144)</f>
        <v>767</v>
      </c>
      <c r="G145" s="337">
        <f t="shared" ref="G145" si="52">SUM(G137:G144)</f>
        <v>56</v>
      </c>
      <c r="H145" s="337">
        <f t="shared" ref="H145" si="53">SUM(H137:H144)</f>
        <v>0</v>
      </c>
      <c r="I145" s="337">
        <f t="shared" ref="I145" si="54">SUM(I137:I144)</f>
        <v>0</v>
      </c>
      <c r="J145" s="337">
        <f t="shared" ref="J145" si="55">SUM(J137:J144)</f>
        <v>0</v>
      </c>
      <c r="K145" s="337">
        <f t="shared" ref="K145" si="56">SUM(K137:K144)</f>
        <v>0</v>
      </c>
      <c r="L145" s="337">
        <f t="shared" ref="L145" si="57">SUM(L137:L144)</f>
        <v>0</v>
      </c>
      <c r="M145" s="337">
        <f t="shared" ref="M145" si="58">SUM(M137:M144)</f>
        <v>0</v>
      </c>
      <c r="N145" s="337">
        <f t="shared" ref="N145" si="59">SUM(N137:N144)</f>
        <v>0</v>
      </c>
      <c r="O145" s="337">
        <f t="shared" ref="O145" si="60">SUM(O137:O144)</f>
        <v>0</v>
      </c>
      <c r="P145" s="337">
        <f t="shared" ref="P145" si="61">SUM(P137:P144)</f>
        <v>0</v>
      </c>
      <c r="Q145" s="337">
        <f t="shared" ref="Q145" si="62">SUM(Q137:Q144)</f>
        <v>0</v>
      </c>
      <c r="R145" s="337">
        <f t="shared" ref="R145" si="63">SUM(R137:R144)</f>
        <v>0</v>
      </c>
      <c r="S145" s="337">
        <f t="shared" ref="S145" si="64">SUM(S137:S144)</f>
        <v>0</v>
      </c>
      <c r="T145" s="337">
        <f t="shared" ref="T145" si="65">SUM(T137:T144)</f>
        <v>0</v>
      </c>
      <c r="U145" s="337">
        <f t="shared" ref="U145" si="66">SUM(U137:U144)</f>
        <v>0</v>
      </c>
    </row>
    <row r="147" spans="2:23">
      <c r="B147" s="422" t="s">
        <v>45</v>
      </c>
      <c r="C147" s="422"/>
      <c r="D147" s="429">
        <v>-11</v>
      </c>
      <c r="E147" s="430"/>
      <c r="F147" s="447" t="s">
        <v>33</v>
      </c>
      <c r="G147" s="448"/>
      <c r="H147" s="433" t="s">
        <v>208</v>
      </c>
      <c r="I147" s="434"/>
      <c r="J147" s="435"/>
      <c r="K147" s="436"/>
      <c r="L147" s="437"/>
      <c r="M147" s="438"/>
      <c r="N147" s="437"/>
      <c r="O147" s="438"/>
      <c r="P147" s="435"/>
      <c r="Q147" s="436"/>
      <c r="R147" s="435"/>
      <c r="S147" s="436"/>
      <c r="T147" s="427"/>
      <c r="U147" s="428"/>
      <c r="V147" s="327" t="s">
        <v>19</v>
      </c>
      <c r="W147" s="329" t="s">
        <v>242</v>
      </c>
    </row>
    <row r="148" spans="2:23">
      <c r="B148" s="422"/>
      <c r="C148" s="422"/>
      <c r="D148" s="321">
        <v>1</v>
      </c>
      <c r="E148" s="321" t="s">
        <v>224</v>
      </c>
      <c r="F148" s="321">
        <v>2</v>
      </c>
      <c r="G148" s="321"/>
      <c r="H148" s="321">
        <v>3</v>
      </c>
      <c r="I148" s="321"/>
      <c r="J148" s="321">
        <v>4</v>
      </c>
      <c r="K148" s="321"/>
      <c r="L148" s="321">
        <v>5</v>
      </c>
      <c r="M148" s="321"/>
      <c r="N148" s="321">
        <v>6</v>
      </c>
      <c r="O148" s="321"/>
      <c r="P148" s="321">
        <v>7</v>
      </c>
      <c r="Q148" s="321"/>
      <c r="R148" s="321">
        <v>8</v>
      </c>
      <c r="S148" s="321"/>
      <c r="T148" s="321">
        <v>9</v>
      </c>
      <c r="U148" s="322"/>
      <c r="V148" s="328"/>
      <c r="W148" s="328"/>
    </row>
    <row r="149" spans="2:23">
      <c r="B149" s="407" t="s">
        <v>237</v>
      </c>
      <c r="C149" s="408"/>
      <c r="D149" s="321">
        <v>233</v>
      </c>
      <c r="E149" s="321">
        <v>14</v>
      </c>
      <c r="F149" s="321">
        <v>204</v>
      </c>
      <c r="G149" s="321">
        <v>9</v>
      </c>
      <c r="H149" s="321">
        <v>211</v>
      </c>
      <c r="I149" s="321">
        <v>10</v>
      </c>
      <c r="J149" s="321"/>
      <c r="K149" s="321"/>
      <c r="L149" s="321"/>
      <c r="M149" s="321"/>
      <c r="N149" s="321"/>
      <c r="O149" s="321"/>
      <c r="P149" s="321"/>
      <c r="Q149" s="321"/>
      <c r="R149" s="321"/>
      <c r="S149" s="321"/>
      <c r="T149" s="321"/>
      <c r="U149" s="321"/>
      <c r="V149" s="328">
        <f>D149+F149+H149+J149+L149+N149+P149+R149+T149</f>
        <v>648</v>
      </c>
      <c r="W149" s="328">
        <f>E149+G149+I149+K149+M149+O149+Q149+S149+U149</f>
        <v>33</v>
      </c>
    </row>
    <row r="150" spans="2:23">
      <c r="B150" s="407" t="s">
        <v>238</v>
      </c>
      <c r="C150" s="408"/>
      <c r="D150" s="321">
        <v>155</v>
      </c>
      <c r="E150" s="321">
        <v>19</v>
      </c>
      <c r="F150" s="321"/>
      <c r="G150" s="321"/>
      <c r="H150" s="321">
        <v>178</v>
      </c>
      <c r="I150" s="321">
        <v>7</v>
      </c>
      <c r="J150" s="321"/>
      <c r="K150" s="321"/>
      <c r="L150" s="321"/>
      <c r="M150" s="321"/>
      <c r="N150" s="321"/>
      <c r="O150" s="321"/>
      <c r="P150" s="321"/>
      <c r="Q150" s="321"/>
      <c r="R150" s="321"/>
      <c r="S150" s="321"/>
      <c r="T150" s="321"/>
      <c r="U150" s="321"/>
      <c r="V150" s="328">
        <f>D150+F150+H150+J150+L150+N150+P150+R150+T150</f>
        <v>333</v>
      </c>
      <c r="W150" s="328">
        <f>E150+G150+I150+K150+M150+O150+Q150+S150+U150</f>
        <v>26</v>
      </c>
    </row>
    <row r="151" spans="2:23">
      <c r="B151" s="407" t="s">
        <v>239</v>
      </c>
      <c r="C151" s="408"/>
      <c r="D151" s="321">
        <v>216</v>
      </c>
      <c r="E151" s="321">
        <v>6</v>
      </c>
      <c r="F151" s="321">
        <v>228</v>
      </c>
      <c r="G151" s="321">
        <v>5</v>
      </c>
      <c r="H151" s="321">
        <v>215</v>
      </c>
      <c r="I151" s="321">
        <v>9</v>
      </c>
      <c r="J151" s="321"/>
      <c r="K151" s="321"/>
      <c r="L151" s="321"/>
      <c r="M151" s="321"/>
      <c r="N151" s="321"/>
      <c r="O151" s="321"/>
      <c r="P151" s="321"/>
      <c r="Q151" s="321"/>
      <c r="R151" s="321"/>
      <c r="S151" s="321"/>
      <c r="T151" s="321"/>
      <c r="U151" s="321"/>
      <c r="V151" s="328">
        <f t="shared" ref="V151:V155" si="67">D151+F151+H151+J151+L151+N151+P151+R151+T151</f>
        <v>659</v>
      </c>
      <c r="W151" s="328">
        <f t="shared" ref="W151:W155" si="68">E151+G151+I151+K151+M151+O151+Q151+S151+U151</f>
        <v>20</v>
      </c>
    </row>
    <row r="152" spans="2:23">
      <c r="B152" s="407" t="s">
        <v>98</v>
      </c>
      <c r="C152" s="408"/>
      <c r="D152" s="321">
        <v>186</v>
      </c>
      <c r="E152" s="321">
        <v>9</v>
      </c>
      <c r="F152" s="321">
        <v>154</v>
      </c>
      <c r="G152" s="321">
        <v>19</v>
      </c>
      <c r="H152" s="321"/>
      <c r="I152" s="321"/>
      <c r="J152" s="321"/>
      <c r="K152" s="321"/>
      <c r="L152" s="321"/>
      <c r="M152" s="321"/>
      <c r="N152" s="321"/>
      <c r="O152" s="321"/>
      <c r="P152" s="321"/>
      <c r="Q152" s="321"/>
      <c r="R152" s="321"/>
      <c r="S152" s="321"/>
      <c r="T152" s="321"/>
      <c r="U152" s="321"/>
      <c r="V152" s="328">
        <f t="shared" si="67"/>
        <v>340</v>
      </c>
      <c r="W152" s="328">
        <f t="shared" si="68"/>
        <v>28</v>
      </c>
    </row>
    <row r="153" spans="2:23">
      <c r="B153" s="407" t="s">
        <v>192</v>
      </c>
      <c r="C153" s="408"/>
      <c r="D153" s="321"/>
      <c r="E153" s="321"/>
      <c r="F153" s="321">
        <v>183</v>
      </c>
      <c r="G153" s="321">
        <v>12</v>
      </c>
      <c r="H153" s="321"/>
      <c r="I153" s="321"/>
      <c r="J153" s="321"/>
      <c r="K153" s="321"/>
      <c r="L153" s="321"/>
      <c r="M153" s="321"/>
      <c r="N153" s="321"/>
      <c r="O153" s="321"/>
      <c r="P153" s="321"/>
      <c r="Q153" s="321"/>
      <c r="R153" s="321"/>
      <c r="S153" s="321"/>
      <c r="T153" s="321"/>
      <c r="U153" s="321"/>
      <c r="V153" s="328">
        <f t="shared" si="67"/>
        <v>183</v>
      </c>
      <c r="W153" s="328">
        <f t="shared" si="68"/>
        <v>12</v>
      </c>
    </row>
    <row r="154" spans="2:23">
      <c r="B154" s="407" t="s">
        <v>95</v>
      </c>
      <c r="C154" s="408"/>
      <c r="D154" s="322"/>
      <c r="E154" s="322"/>
      <c r="F154" s="321"/>
      <c r="G154" s="321"/>
      <c r="H154" s="321">
        <v>174</v>
      </c>
      <c r="I154" s="321">
        <v>14</v>
      </c>
      <c r="J154" s="321"/>
      <c r="K154" s="321"/>
      <c r="L154" s="321"/>
      <c r="M154" s="321"/>
      <c r="N154" s="321"/>
      <c r="O154" s="321"/>
      <c r="P154" s="321"/>
      <c r="Q154" s="321"/>
      <c r="R154" s="321"/>
      <c r="S154" s="321"/>
      <c r="T154" s="321"/>
      <c r="U154" s="321"/>
      <c r="V154" s="328">
        <f t="shared" si="67"/>
        <v>174</v>
      </c>
      <c r="W154" s="328">
        <f t="shared" si="68"/>
        <v>14</v>
      </c>
    </row>
    <row r="155" spans="2:23">
      <c r="B155" s="407"/>
      <c r="C155" s="408"/>
      <c r="D155" s="322"/>
      <c r="E155" s="322"/>
      <c r="F155" s="321"/>
      <c r="G155" s="321"/>
      <c r="H155" s="321"/>
      <c r="I155" s="321"/>
      <c r="J155" s="321"/>
      <c r="K155" s="321"/>
      <c r="L155" s="321"/>
      <c r="M155" s="321"/>
      <c r="N155" s="321"/>
      <c r="O155" s="321"/>
      <c r="P155" s="321"/>
      <c r="Q155" s="321"/>
      <c r="R155" s="321"/>
      <c r="S155" s="321"/>
      <c r="T155" s="321"/>
      <c r="U155" s="321"/>
      <c r="V155" s="328">
        <f t="shared" si="67"/>
        <v>0</v>
      </c>
      <c r="W155" s="328">
        <f t="shared" si="68"/>
        <v>0</v>
      </c>
    </row>
    <row r="156" spans="2:23">
      <c r="B156" s="407"/>
      <c r="C156" s="408"/>
      <c r="D156" s="322"/>
      <c r="E156" s="322"/>
      <c r="F156" s="321"/>
      <c r="G156" s="321"/>
      <c r="H156" s="321"/>
      <c r="I156" s="321"/>
      <c r="J156" s="321"/>
      <c r="K156" s="321"/>
      <c r="L156" s="321"/>
      <c r="M156" s="321"/>
      <c r="N156" s="321"/>
      <c r="O156" s="321"/>
      <c r="P156" s="321"/>
      <c r="Q156" s="321"/>
      <c r="R156" s="321"/>
      <c r="S156" s="321"/>
      <c r="T156" s="321"/>
      <c r="U156" s="321"/>
    </row>
    <row r="157" spans="2:23">
      <c r="B157" s="407"/>
      <c r="C157" s="408"/>
      <c r="D157" s="322">
        <f>SUM(D149:D156)</f>
        <v>790</v>
      </c>
      <c r="E157" s="322">
        <f t="shared" ref="E157" si="69">SUM(E149:E156)</f>
        <v>48</v>
      </c>
      <c r="F157" s="321">
        <f t="shared" ref="F157" si="70">SUM(F149:F156)</f>
        <v>769</v>
      </c>
      <c r="G157" s="321">
        <f t="shared" ref="G157" si="71">SUM(G149:G156)</f>
        <v>45</v>
      </c>
      <c r="H157" s="321">
        <f t="shared" ref="H157" si="72">SUM(H149:H156)</f>
        <v>778</v>
      </c>
      <c r="I157" s="321">
        <f t="shared" ref="I157" si="73">SUM(I149:I156)</f>
        <v>40</v>
      </c>
      <c r="J157" s="321">
        <f t="shared" ref="J157" si="74">SUM(J149:J156)</f>
        <v>0</v>
      </c>
      <c r="K157" s="321">
        <f t="shared" ref="K157" si="75">SUM(K149:K156)</f>
        <v>0</v>
      </c>
      <c r="L157" s="321">
        <f t="shared" ref="L157" si="76">SUM(L149:L156)</f>
        <v>0</v>
      </c>
      <c r="M157" s="321">
        <f t="shared" ref="M157" si="77">SUM(M149:M156)</f>
        <v>0</v>
      </c>
      <c r="N157" s="321">
        <f t="shared" ref="N157" si="78">SUM(N149:N156)</f>
        <v>0</v>
      </c>
      <c r="O157" s="321">
        <f t="shared" ref="O157" si="79">SUM(O149:O156)</f>
        <v>0</v>
      </c>
      <c r="P157" s="321">
        <f t="shared" ref="P157" si="80">SUM(P149:P156)</f>
        <v>0</v>
      </c>
      <c r="Q157" s="321">
        <f t="shared" ref="Q157" si="81">SUM(Q149:Q156)</f>
        <v>0</v>
      </c>
      <c r="R157" s="321">
        <f t="shared" ref="R157" si="82">SUM(R149:R156)</f>
        <v>0</v>
      </c>
      <c r="S157" s="321">
        <f t="shared" ref="S157" si="83">SUM(S149:S156)</f>
        <v>0</v>
      </c>
      <c r="T157" s="321">
        <f t="shared" ref="T157" si="84">SUM(T149:T156)</f>
        <v>0</v>
      </c>
      <c r="U157" s="321">
        <f t="shared" ref="U157" si="85">SUM(U149:U156)</f>
        <v>0</v>
      </c>
    </row>
    <row r="159" spans="2:23">
      <c r="B159" s="422" t="s">
        <v>43</v>
      </c>
      <c r="C159" s="422"/>
      <c r="D159" s="429" t="s">
        <v>42</v>
      </c>
      <c r="E159" s="430"/>
      <c r="F159" s="447" t="s">
        <v>37</v>
      </c>
      <c r="G159" s="448"/>
      <c r="H159" s="449" t="s">
        <v>27</v>
      </c>
      <c r="I159" s="450"/>
      <c r="J159" s="433" t="s">
        <v>36</v>
      </c>
      <c r="K159" s="434"/>
      <c r="L159" s="429" t="s">
        <v>31</v>
      </c>
      <c r="M159" s="430"/>
      <c r="N159" s="429" t="s">
        <v>46</v>
      </c>
      <c r="O159" s="430"/>
      <c r="P159" s="433" t="s">
        <v>240</v>
      </c>
      <c r="Q159" s="434"/>
      <c r="R159" s="433" t="s">
        <v>44</v>
      </c>
      <c r="S159" s="434"/>
      <c r="T159" s="451" t="s">
        <v>206</v>
      </c>
      <c r="U159" s="452"/>
      <c r="V159" s="327" t="s">
        <v>19</v>
      </c>
      <c r="W159" s="329" t="s">
        <v>242</v>
      </c>
    </row>
    <row r="160" spans="2:23">
      <c r="B160" s="422"/>
      <c r="C160" s="422"/>
      <c r="D160" s="321">
        <v>1</v>
      </c>
      <c r="E160" s="321" t="s">
        <v>224</v>
      </c>
      <c r="F160" s="321">
        <v>2</v>
      </c>
      <c r="G160" s="321" t="s">
        <v>224</v>
      </c>
      <c r="H160" s="321">
        <v>3</v>
      </c>
      <c r="I160" s="321"/>
      <c r="J160" s="321">
        <v>4</v>
      </c>
      <c r="K160" s="321"/>
      <c r="L160" s="321">
        <v>5</v>
      </c>
      <c r="M160" s="321"/>
      <c r="N160" s="321">
        <v>6</v>
      </c>
      <c r="O160" s="321"/>
      <c r="P160" s="321">
        <v>7</v>
      </c>
      <c r="Q160" s="321"/>
      <c r="R160" s="321">
        <v>8</v>
      </c>
      <c r="S160" s="321"/>
      <c r="T160" s="321">
        <v>9</v>
      </c>
      <c r="U160" s="322"/>
      <c r="V160" s="328"/>
      <c r="W160" s="328"/>
    </row>
    <row r="161" spans="2:23">
      <c r="B161" s="407" t="s">
        <v>55</v>
      </c>
      <c r="C161" s="408"/>
      <c r="D161" s="321">
        <v>210</v>
      </c>
      <c r="E161" s="321">
        <v>8</v>
      </c>
      <c r="F161" s="321">
        <v>209</v>
      </c>
      <c r="G161" s="321">
        <v>10</v>
      </c>
      <c r="H161" s="321"/>
      <c r="I161" s="321"/>
      <c r="J161" s="321"/>
      <c r="K161" s="321"/>
      <c r="L161" s="321"/>
      <c r="M161" s="321"/>
      <c r="N161" s="321"/>
      <c r="O161" s="321"/>
      <c r="P161" s="321"/>
      <c r="Q161" s="321"/>
      <c r="R161" s="321"/>
      <c r="S161" s="321"/>
      <c r="T161" s="321"/>
      <c r="U161" s="321"/>
      <c r="V161" s="328">
        <f>D161+F161+H161+J161+L161+N161+P161+R161+T161</f>
        <v>419</v>
      </c>
      <c r="W161" s="328">
        <f>E161+G161+I161+K161+M161+O161+Q161+S161+U161</f>
        <v>18</v>
      </c>
    </row>
    <row r="162" spans="2:23">
      <c r="B162" s="407" t="s">
        <v>178</v>
      </c>
      <c r="C162" s="408"/>
      <c r="D162" s="321">
        <v>135</v>
      </c>
      <c r="E162" s="321">
        <v>18</v>
      </c>
      <c r="F162" s="321">
        <v>166</v>
      </c>
      <c r="G162" s="321">
        <v>15</v>
      </c>
      <c r="H162" s="321"/>
      <c r="I162" s="321"/>
      <c r="J162" s="321"/>
      <c r="K162" s="321"/>
      <c r="L162" s="321"/>
      <c r="M162" s="321"/>
      <c r="N162" s="321"/>
      <c r="O162" s="321"/>
      <c r="P162" s="321"/>
      <c r="Q162" s="321"/>
      <c r="R162" s="321"/>
      <c r="S162" s="321"/>
      <c r="T162" s="321"/>
      <c r="U162" s="321"/>
      <c r="V162" s="328">
        <f>D162+F162+H162+J162+L162+N162+P162+R162+T162</f>
        <v>301</v>
      </c>
      <c r="W162" s="328">
        <f>E162+G162+I162+K162+M162+O162+Q162+S162+U162</f>
        <v>33</v>
      </c>
    </row>
    <row r="163" spans="2:23">
      <c r="B163" s="407" t="s">
        <v>57</v>
      </c>
      <c r="C163" s="408"/>
      <c r="D163" s="321">
        <v>242</v>
      </c>
      <c r="E163" s="321">
        <v>4</v>
      </c>
      <c r="F163" s="321">
        <v>246</v>
      </c>
      <c r="G163" s="321">
        <v>3</v>
      </c>
      <c r="H163" s="321"/>
      <c r="I163" s="321"/>
      <c r="J163" s="321"/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1"/>
      <c r="V163" s="328">
        <f t="shared" ref="V163:V167" si="86">D163+F163+H163+J163+L163+N163+P163+R163+T163</f>
        <v>488</v>
      </c>
      <c r="W163" s="328">
        <f t="shared" ref="W163:W167" si="87">E163+G163+I163+K163+M163+O163+Q163+S163+U163</f>
        <v>7</v>
      </c>
    </row>
    <row r="164" spans="2:23">
      <c r="B164" s="407" t="s">
        <v>58</v>
      </c>
      <c r="C164" s="408"/>
      <c r="D164" s="321">
        <v>246</v>
      </c>
      <c r="E164" s="321">
        <v>7</v>
      </c>
      <c r="F164" s="321">
        <v>263</v>
      </c>
      <c r="G164" s="321">
        <v>4</v>
      </c>
      <c r="H164" s="321"/>
      <c r="I164" s="321"/>
      <c r="J164" s="321"/>
      <c r="K164" s="321"/>
      <c r="L164" s="321"/>
      <c r="M164" s="321"/>
      <c r="N164" s="321"/>
      <c r="O164" s="321"/>
      <c r="P164" s="321"/>
      <c r="Q164" s="321"/>
      <c r="R164" s="321"/>
      <c r="S164" s="321"/>
      <c r="T164" s="321"/>
      <c r="U164" s="321"/>
      <c r="V164" s="328">
        <f t="shared" si="86"/>
        <v>509</v>
      </c>
      <c r="W164" s="328">
        <f t="shared" si="87"/>
        <v>11</v>
      </c>
    </row>
    <row r="165" spans="2:23">
      <c r="B165" s="407"/>
      <c r="C165" s="408"/>
      <c r="D165" s="321"/>
      <c r="E165" s="321"/>
      <c r="F165" s="321"/>
      <c r="G165" s="321"/>
      <c r="H165" s="321"/>
      <c r="I165" s="321"/>
      <c r="J165" s="321"/>
      <c r="K165" s="321"/>
      <c r="L165" s="321"/>
      <c r="M165" s="321"/>
      <c r="N165" s="321"/>
      <c r="O165" s="321"/>
      <c r="P165" s="321"/>
      <c r="Q165" s="321"/>
      <c r="R165" s="321"/>
      <c r="S165" s="321"/>
      <c r="T165" s="321"/>
      <c r="U165" s="321"/>
      <c r="V165" s="328">
        <f t="shared" si="86"/>
        <v>0</v>
      </c>
      <c r="W165" s="328">
        <f t="shared" si="87"/>
        <v>0</v>
      </c>
    </row>
    <row r="166" spans="2:23">
      <c r="B166" s="407"/>
      <c r="C166" s="408"/>
      <c r="D166" s="321"/>
      <c r="E166" s="321"/>
      <c r="F166" s="321"/>
      <c r="G166" s="321"/>
      <c r="H166" s="321"/>
      <c r="I166" s="321"/>
      <c r="J166" s="321"/>
      <c r="K166" s="321"/>
      <c r="L166" s="321"/>
      <c r="M166" s="321"/>
      <c r="N166" s="321"/>
      <c r="O166" s="321"/>
      <c r="P166" s="321"/>
      <c r="Q166" s="321"/>
      <c r="R166" s="321"/>
      <c r="S166" s="321"/>
      <c r="T166" s="321"/>
      <c r="U166" s="321"/>
      <c r="V166" s="328">
        <f t="shared" si="86"/>
        <v>0</v>
      </c>
      <c r="W166" s="328">
        <f t="shared" si="87"/>
        <v>0</v>
      </c>
    </row>
    <row r="167" spans="2:23">
      <c r="B167" s="407"/>
      <c r="C167" s="408"/>
      <c r="D167" s="321"/>
      <c r="E167" s="321"/>
      <c r="F167" s="321"/>
      <c r="G167" s="321"/>
      <c r="H167" s="321"/>
      <c r="I167" s="321"/>
      <c r="J167" s="321"/>
      <c r="K167" s="321"/>
      <c r="L167" s="321"/>
      <c r="M167" s="321"/>
      <c r="N167" s="321"/>
      <c r="O167" s="321"/>
      <c r="P167" s="321"/>
      <c r="Q167" s="321"/>
      <c r="R167" s="321"/>
      <c r="S167" s="321"/>
      <c r="T167" s="321"/>
      <c r="U167" s="321"/>
      <c r="V167" s="328">
        <f t="shared" si="86"/>
        <v>0</v>
      </c>
      <c r="W167" s="328">
        <f t="shared" si="87"/>
        <v>0</v>
      </c>
    </row>
    <row r="168" spans="2:23">
      <c r="B168" s="407"/>
      <c r="C168" s="408"/>
      <c r="D168" s="321"/>
      <c r="E168" s="321"/>
      <c r="F168" s="321"/>
      <c r="G168" s="321"/>
      <c r="H168" s="321"/>
      <c r="I168" s="321"/>
      <c r="J168" s="321"/>
      <c r="K168" s="321"/>
      <c r="L168" s="321"/>
      <c r="M168" s="321"/>
      <c r="N168" s="321"/>
      <c r="O168" s="321"/>
      <c r="P168" s="321"/>
      <c r="Q168" s="321"/>
      <c r="R168" s="321"/>
      <c r="S168" s="321"/>
      <c r="T168" s="321"/>
      <c r="U168" s="321"/>
    </row>
    <row r="169" spans="2:23">
      <c r="B169" s="453"/>
      <c r="C169" s="417"/>
      <c r="D169" s="348">
        <f>SUM(D161:D168)</f>
        <v>833</v>
      </c>
      <c r="E169" s="321">
        <f t="shared" ref="E169" si="88">SUM(E161:E168)</f>
        <v>37</v>
      </c>
      <c r="F169" s="348">
        <f t="shared" ref="F169" si="89">SUM(F161:F168)</f>
        <v>884</v>
      </c>
      <c r="G169" s="321">
        <f t="shared" ref="G169" si="90">SUM(G161:G168)</f>
        <v>32</v>
      </c>
      <c r="H169" s="321">
        <f t="shared" ref="H169" si="91">SUM(H161:H168)</f>
        <v>0</v>
      </c>
      <c r="I169" s="321">
        <f t="shared" ref="I169" si="92">SUM(I161:I168)</f>
        <v>0</v>
      </c>
      <c r="J169" s="321">
        <f t="shared" ref="J169" si="93">SUM(J161:J168)</f>
        <v>0</v>
      </c>
      <c r="K169" s="321">
        <f t="shared" ref="K169" si="94">SUM(K161:K168)</f>
        <v>0</v>
      </c>
      <c r="L169" s="321">
        <f t="shared" ref="L169" si="95">SUM(L161:L168)</f>
        <v>0</v>
      </c>
      <c r="M169" s="321">
        <f t="shared" ref="M169" si="96">SUM(M161:M168)</f>
        <v>0</v>
      </c>
      <c r="N169" s="321">
        <f t="shared" ref="N169" si="97">SUM(N161:N168)</f>
        <v>0</v>
      </c>
      <c r="O169" s="321">
        <f t="shared" ref="O169" si="98">SUM(O161:O168)</f>
        <v>0</v>
      </c>
      <c r="P169" s="321">
        <f t="shared" ref="P169" si="99">SUM(P161:P168)</f>
        <v>0</v>
      </c>
      <c r="Q169" s="321">
        <f t="shared" ref="Q169" si="100">SUM(Q161:Q168)</f>
        <v>0</v>
      </c>
      <c r="R169" s="321">
        <f t="shared" ref="R169" si="101">SUM(R161:R168)</f>
        <v>0</v>
      </c>
      <c r="S169" s="321">
        <f t="shared" ref="S169" si="102">SUM(S161:S168)</f>
        <v>0</v>
      </c>
      <c r="T169" s="321">
        <f t="shared" ref="T169" si="103">SUM(T161:T168)</f>
        <v>0</v>
      </c>
      <c r="U169" s="321">
        <f t="shared" ref="U169" si="104">SUM(U161:U168)</f>
        <v>0</v>
      </c>
    </row>
    <row r="171" spans="2:23">
      <c r="B171" s="422" t="s">
        <v>208</v>
      </c>
      <c r="C171" s="422"/>
      <c r="D171" s="429" t="s">
        <v>41</v>
      </c>
      <c r="E171" s="430"/>
      <c r="F171" s="447" t="s">
        <v>45</v>
      </c>
      <c r="G171" s="448"/>
      <c r="H171" s="433" t="s">
        <v>207</v>
      </c>
      <c r="I171" s="434"/>
      <c r="J171" s="433">
        <v>-11</v>
      </c>
      <c r="K171" s="434"/>
      <c r="L171" s="429" t="s">
        <v>39</v>
      </c>
      <c r="M171" s="430"/>
      <c r="N171" s="429" t="s">
        <v>28</v>
      </c>
      <c r="O171" s="430"/>
      <c r="P171" s="433" t="s">
        <v>35</v>
      </c>
      <c r="Q171" s="434"/>
      <c r="R171" s="433" t="s">
        <v>241</v>
      </c>
      <c r="S171" s="434"/>
      <c r="T171" s="427"/>
      <c r="U171" s="428"/>
      <c r="V171" s="327" t="s">
        <v>19</v>
      </c>
      <c r="W171" s="329" t="s">
        <v>242</v>
      </c>
    </row>
    <row r="172" spans="2:23">
      <c r="B172" s="422"/>
      <c r="C172" s="422"/>
      <c r="D172" s="321">
        <v>1</v>
      </c>
      <c r="E172" s="321" t="s">
        <v>224</v>
      </c>
      <c r="F172" s="321">
        <v>2</v>
      </c>
      <c r="G172" s="321"/>
      <c r="H172" s="321">
        <v>3</v>
      </c>
      <c r="I172" s="321"/>
      <c r="J172" s="321">
        <v>4</v>
      </c>
      <c r="K172" s="321"/>
      <c r="L172" s="321">
        <v>5</v>
      </c>
      <c r="M172" s="321"/>
      <c r="N172" s="321">
        <v>6</v>
      </c>
      <c r="O172" s="321"/>
      <c r="P172" s="321">
        <v>7</v>
      </c>
      <c r="Q172" s="321"/>
      <c r="R172" s="321">
        <v>8</v>
      </c>
      <c r="S172" s="321"/>
      <c r="T172" s="321">
        <v>9</v>
      </c>
      <c r="U172" s="322"/>
      <c r="V172" s="328"/>
      <c r="W172" s="328"/>
    </row>
    <row r="173" spans="2:23">
      <c r="B173" s="407" t="s">
        <v>89</v>
      </c>
      <c r="C173" s="408"/>
      <c r="D173" s="321">
        <v>233</v>
      </c>
      <c r="E173" s="321">
        <v>11</v>
      </c>
      <c r="F173" s="321">
        <v>212</v>
      </c>
      <c r="G173" s="321">
        <v>13</v>
      </c>
      <c r="H173" s="321"/>
      <c r="I173" s="321"/>
      <c r="J173" s="321"/>
      <c r="K173" s="321"/>
      <c r="L173" s="321"/>
      <c r="M173" s="321"/>
      <c r="N173" s="321"/>
      <c r="O173" s="321"/>
      <c r="P173" s="321"/>
      <c r="Q173" s="321"/>
      <c r="R173" s="321"/>
      <c r="S173" s="321"/>
      <c r="T173" s="321"/>
      <c r="U173" s="321"/>
      <c r="V173" s="328">
        <f>D173+F173+H173+J173+L173+N173+P173+R173+T173</f>
        <v>445</v>
      </c>
      <c r="W173" s="328">
        <f>E173+G173+I173+K173+M173+O173+Q173+S173+U173</f>
        <v>24</v>
      </c>
    </row>
    <row r="174" spans="2:23">
      <c r="B174" s="407" t="s">
        <v>246</v>
      </c>
      <c r="C174" s="408"/>
      <c r="D174" s="321">
        <v>206</v>
      </c>
      <c r="E174" s="321">
        <v>8</v>
      </c>
      <c r="F174" s="321">
        <v>213</v>
      </c>
      <c r="G174" s="321">
        <v>11</v>
      </c>
      <c r="H174" s="321"/>
      <c r="I174" s="321"/>
      <c r="J174" s="321"/>
      <c r="K174" s="321"/>
      <c r="L174" s="321"/>
      <c r="M174" s="321"/>
      <c r="N174" s="321"/>
      <c r="O174" s="321"/>
      <c r="P174" s="321"/>
      <c r="Q174" s="321"/>
      <c r="R174" s="321"/>
      <c r="S174" s="321"/>
      <c r="T174" s="321"/>
      <c r="U174" s="321"/>
      <c r="V174" s="328">
        <f>D174+F174+H174+J174+L174+N174+P174+R174+T174</f>
        <v>419</v>
      </c>
      <c r="W174" s="328">
        <f>E174+G174+I174+K174+M174+O174+Q174+S174+U174</f>
        <v>19</v>
      </c>
    </row>
    <row r="175" spans="2:23">
      <c r="B175" s="407" t="s">
        <v>140</v>
      </c>
      <c r="C175" s="408"/>
      <c r="D175" s="321">
        <v>85</v>
      </c>
      <c r="E175" s="321">
        <v>7</v>
      </c>
      <c r="F175" s="321"/>
      <c r="G175" s="321"/>
      <c r="H175" s="321"/>
      <c r="I175" s="321"/>
      <c r="J175" s="321"/>
      <c r="K175" s="321"/>
      <c r="L175" s="321"/>
      <c r="M175" s="321"/>
      <c r="N175" s="321"/>
      <c r="O175" s="321"/>
      <c r="P175" s="321"/>
      <c r="Q175" s="321"/>
      <c r="R175" s="321"/>
      <c r="S175" s="321"/>
      <c r="T175" s="321"/>
      <c r="U175" s="321"/>
      <c r="V175" s="328">
        <f t="shared" ref="V175:V179" si="105">D175+F175+H175+J175+L175+N175+P175+R175+T175</f>
        <v>85</v>
      </c>
      <c r="W175" s="328">
        <f t="shared" ref="W175:W179" si="106">E175+G175+I175+K175+M175+O175+Q175+S175+U175</f>
        <v>7</v>
      </c>
    </row>
    <row r="176" spans="2:23">
      <c r="B176" s="407" t="s">
        <v>53</v>
      </c>
      <c r="C176" s="408"/>
      <c r="D176" s="321">
        <v>130</v>
      </c>
      <c r="E176" s="321">
        <v>3</v>
      </c>
      <c r="F176" s="321">
        <v>166</v>
      </c>
      <c r="G176" s="321">
        <v>18</v>
      </c>
      <c r="H176" s="321"/>
      <c r="I176" s="321"/>
      <c r="J176" s="321"/>
      <c r="K176" s="321"/>
      <c r="L176" s="321"/>
      <c r="M176" s="321"/>
      <c r="N176" s="321"/>
      <c r="O176" s="321"/>
      <c r="P176" s="321"/>
      <c r="Q176" s="321"/>
      <c r="R176" s="321"/>
      <c r="S176" s="321"/>
      <c r="T176" s="321"/>
      <c r="U176" s="321"/>
      <c r="V176" s="328">
        <f t="shared" si="105"/>
        <v>296</v>
      </c>
      <c r="W176" s="328">
        <f t="shared" si="106"/>
        <v>21</v>
      </c>
    </row>
    <row r="177" spans="2:23">
      <c r="B177" s="407" t="s">
        <v>54</v>
      </c>
      <c r="C177" s="408"/>
      <c r="D177" s="321">
        <v>225</v>
      </c>
      <c r="E177" s="321">
        <v>10</v>
      </c>
      <c r="F177" s="321">
        <v>250</v>
      </c>
      <c r="G177" s="321">
        <v>10</v>
      </c>
      <c r="H177" s="321"/>
      <c r="I177" s="321"/>
      <c r="J177" s="321"/>
      <c r="K177" s="321"/>
      <c r="L177" s="321"/>
      <c r="M177" s="321"/>
      <c r="N177" s="321"/>
      <c r="O177" s="321"/>
      <c r="P177" s="321"/>
      <c r="Q177" s="321"/>
      <c r="R177" s="321"/>
      <c r="S177" s="321"/>
      <c r="T177" s="321"/>
      <c r="U177" s="321"/>
      <c r="V177" s="328">
        <f t="shared" si="105"/>
        <v>475</v>
      </c>
      <c r="W177" s="328">
        <f t="shared" si="106"/>
        <v>20</v>
      </c>
    </row>
    <row r="178" spans="2:23">
      <c r="B178" s="407"/>
      <c r="C178" s="408"/>
      <c r="D178" s="322"/>
      <c r="E178" s="322"/>
      <c r="F178" s="321"/>
      <c r="G178" s="321"/>
      <c r="H178" s="321"/>
      <c r="I178" s="321"/>
      <c r="J178" s="321"/>
      <c r="K178" s="321"/>
      <c r="L178" s="321"/>
      <c r="M178" s="321"/>
      <c r="N178" s="321"/>
      <c r="O178" s="321"/>
      <c r="P178" s="321"/>
      <c r="Q178" s="321"/>
      <c r="R178" s="321"/>
      <c r="S178" s="321"/>
      <c r="T178" s="321"/>
      <c r="U178" s="321"/>
      <c r="V178" s="328">
        <f t="shared" si="105"/>
        <v>0</v>
      </c>
      <c r="W178" s="328">
        <f t="shared" si="106"/>
        <v>0</v>
      </c>
    </row>
    <row r="179" spans="2:23">
      <c r="B179" s="407"/>
      <c r="C179" s="408"/>
      <c r="D179" s="322"/>
      <c r="E179" s="322"/>
      <c r="F179" s="321"/>
      <c r="G179" s="321"/>
      <c r="H179" s="321"/>
      <c r="I179" s="321"/>
      <c r="J179" s="321"/>
      <c r="K179" s="321"/>
      <c r="L179" s="321"/>
      <c r="M179" s="321"/>
      <c r="N179" s="321"/>
      <c r="O179" s="321"/>
      <c r="P179" s="321"/>
      <c r="Q179" s="321"/>
      <c r="R179" s="321"/>
      <c r="S179" s="321"/>
      <c r="T179" s="321"/>
      <c r="U179" s="321"/>
      <c r="V179" s="328">
        <f t="shared" si="105"/>
        <v>0</v>
      </c>
      <c r="W179" s="328">
        <f t="shared" si="106"/>
        <v>0</v>
      </c>
    </row>
    <row r="180" spans="2:23">
      <c r="B180" s="407"/>
      <c r="C180" s="408"/>
      <c r="D180" s="322"/>
      <c r="E180" s="322"/>
      <c r="F180" s="321"/>
      <c r="G180" s="321"/>
      <c r="H180" s="321"/>
      <c r="I180" s="321"/>
      <c r="J180" s="321"/>
      <c r="K180" s="321"/>
      <c r="L180" s="321"/>
      <c r="M180" s="321"/>
      <c r="N180" s="321"/>
      <c r="O180" s="321"/>
      <c r="P180" s="321"/>
      <c r="Q180" s="321"/>
      <c r="R180" s="321"/>
      <c r="S180" s="321"/>
      <c r="T180" s="321"/>
      <c r="U180" s="321"/>
    </row>
    <row r="181" spans="2:23">
      <c r="B181" s="407"/>
      <c r="C181" s="408"/>
      <c r="D181" s="347">
        <f>SUM(D173:D180)</f>
        <v>879</v>
      </c>
      <c r="E181" s="322">
        <f t="shared" ref="E181" si="107">SUM(E173:E180)</f>
        <v>39</v>
      </c>
      <c r="F181" s="348">
        <f t="shared" ref="F181" si="108">SUM(F173:F180)</f>
        <v>841</v>
      </c>
      <c r="G181" s="321">
        <f t="shared" ref="G181" si="109">SUM(G173:G180)</f>
        <v>52</v>
      </c>
      <c r="H181" s="321">
        <f t="shared" ref="H181" si="110">SUM(H173:H180)</f>
        <v>0</v>
      </c>
      <c r="I181" s="321">
        <f t="shared" ref="I181" si="111">SUM(I173:I180)</f>
        <v>0</v>
      </c>
      <c r="J181" s="321">
        <f t="shared" ref="J181" si="112">SUM(J173:J180)</f>
        <v>0</v>
      </c>
      <c r="K181" s="321">
        <f t="shared" ref="K181" si="113">SUM(K173:K180)</f>
        <v>0</v>
      </c>
      <c r="L181" s="321">
        <f t="shared" ref="L181" si="114">SUM(L173:L180)</f>
        <v>0</v>
      </c>
      <c r="M181" s="321">
        <f t="shared" ref="M181" si="115">SUM(M173:M180)</f>
        <v>0</v>
      </c>
      <c r="N181" s="321">
        <f t="shared" ref="N181" si="116">SUM(N173:N180)</f>
        <v>0</v>
      </c>
      <c r="O181" s="321">
        <f t="shared" ref="O181" si="117">SUM(O173:O180)</f>
        <v>0</v>
      </c>
      <c r="P181" s="321">
        <f t="shared" ref="P181" si="118">SUM(P173:P180)</f>
        <v>0</v>
      </c>
      <c r="Q181" s="321">
        <f t="shared" ref="Q181" si="119">SUM(Q173:Q180)</f>
        <v>0</v>
      </c>
      <c r="R181" s="321">
        <f t="shared" ref="R181" si="120">SUM(R173:R180)</f>
        <v>0</v>
      </c>
      <c r="S181" s="321">
        <f t="shared" ref="S181" si="121">SUM(S173:S180)</f>
        <v>0</v>
      </c>
      <c r="T181" s="321">
        <f t="shared" ref="T181" si="122">SUM(T173:T180)</f>
        <v>0</v>
      </c>
      <c r="U181" s="321">
        <f t="shared" ref="U181" si="123">SUM(U173:U180)</f>
        <v>0</v>
      </c>
    </row>
    <row r="183" spans="2:23">
      <c r="B183" s="422" t="s">
        <v>42</v>
      </c>
      <c r="C183" s="422"/>
      <c r="D183" s="429" t="s">
        <v>43</v>
      </c>
      <c r="E183" s="430"/>
      <c r="F183" s="340" t="s">
        <v>261</v>
      </c>
      <c r="G183" s="320"/>
      <c r="H183" s="433" t="s">
        <v>44</v>
      </c>
      <c r="I183" s="434"/>
      <c r="J183" s="435"/>
      <c r="K183" s="436"/>
      <c r="L183" s="437"/>
      <c r="M183" s="438"/>
      <c r="N183" s="437"/>
      <c r="O183" s="438"/>
      <c r="P183" s="435"/>
      <c r="Q183" s="436"/>
      <c r="R183" s="435"/>
      <c r="S183" s="436"/>
      <c r="T183" s="427"/>
      <c r="U183" s="428"/>
      <c r="V183" s="327" t="s">
        <v>19</v>
      </c>
      <c r="W183" s="329" t="s">
        <v>242</v>
      </c>
    </row>
    <row r="184" spans="2:23">
      <c r="B184" s="422"/>
      <c r="C184" s="422"/>
      <c r="D184" s="321">
        <v>1</v>
      </c>
      <c r="E184" s="321" t="s">
        <v>224</v>
      </c>
      <c r="F184" s="321">
        <v>2</v>
      </c>
      <c r="G184" s="321"/>
      <c r="H184" s="321">
        <v>3</v>
      </c>
      <c r="I184" s="321"/>
      <c r="J184" s="321">
        <v>4</v>
      </c>
      <c r="K184" s="321"/>
      <c r="L184" s="321">
        <v>5</v>
      </c>
      <c r="M184" s="321"/>
      <c r="N184" s="321">
        <v>6</v>
      </c>
      <c r="O184" s="321"/>
      <c r="P184" s="321">
        <v>7</v>
      </c>
      <c r="Q184" s="321"/>
      <c r="R184" s="321">
        <v>8</v>
      </c>
      <c r="S184" s="321"/>
      <c r="T184" s="321">
        <v>9</v>
      </c>
      <c r="U184" s="322"/>
      <c r="V184" s="328"/>
      <c r="W184" s="328"/>
    </row>
    <row r="185" spans="2:23">
      <c r="B185" s="407" t="s">
        <v>110</v>
      </c>
      <c r="C185" s="408"/>
      <c r="D185" s="321">
        <v>223</v>
      </c>
      <c r="E185" s="321">
        <v>7</v>
      </c>
      <c r="F185" s="321">
        <v>247</v>
      </c>
      <c r="G185" s="321">
        <v>4</v>
      </c>
      <c r="H185" s="321">
        <v>225</v>
      </c>
      <c r="I185" s="321">
        <v>7</v>
      </c>
      <c r="J185" s="321"/>
      <c r="K185" s="321"/>
      <c r="L185" s="321"/>
      <c r="M185" s="321"/>
      <c r="N185" s="321"/>
      <c r="O185" s="321"/>
      <c r="P185" s="321"/>
      <c r="Q185" s="321"/>
      <c r="R185" s="321"/>
      <c r="S185" s="321"/>
      <c r="T185" s="321"/>
      <c r="U185" s="321"/>
      <c r="V185" s="328">
        <f>D185+F185+H185+J185+L185+N185+P185+R185+T185</f>
        <v>695</v>
      </c>
      <c r="W185" s="328">
        <f>E185+G185+I185+K185+M185+O185+Q185+S185+U185</f>
        <v>18</v>
      </c>
    </row>
    <row r="186" spans="2:23">
      <c r="B186" s="407" t="s">
        <v>74</v>
      </c>
      <c r="C186" s="408"/>
      <c r="D186" s="321">
        <v>215</v>
      </c>
      <c r="E186" s="321">
        <v>10</v>
      </c>
      <c r="F186" s="321">
        <v>225</v>
      </c>
      <c r="G186" s="321">
        <v>9</v>
      </c>
      <c r="H186" s="321">
        <v>263</v>
      </c>
      <c r="I186" s="321">
        <v>9</v>
      </c>
      <c r="J186" s="321"/>
      <c r="K186" s="321"/>
      <c r="L186" s="321"/>
      <c r="M186" s="321"/>
      <c r="N186" s="321"/>
      <c r="O186" s="321"/>
      <c r="P186" s="321"/>
      <c r="Q186" s="321"/>
      <c r="R186" s="321"/>
      <c r="S186" s="321"/>
      <c r="T186" s="321"/>
      <c r="U186" s="321"/>
      <c r="V186" s="328">
        <f>D186+F186+H186+J186+L186+N186+P186+R186+T186</f>
        <v>703</v>
      </c>
      <c r="W186" s="328">
        <f>E186+G186+I186+K186+M186+O186+Q186+S186+U186</f>
        <v>28</v>
      </c>
    </row>
    <row r="187" spans="2:23">
      <c r="B187" s="407" t="s">
        <v>76</v>
      </c>
      <c r="C187" s="408"/>
      <c r="D187" s="321">
        <v>231</v>
      </c>
      <c r="E187" s="321">
        <v>9</v>
      </c>
      <c r="F187" s="321">
        <v>238</v>
      </c>
      <c r="G187" s="321">
        <v>8</v>
      </c>
      <c r="H187" s="321">
        <v>239</v>
      </c>
      <c r="I187" s="321">
        <v>8</v>
      </c>
      <c r="J187" s="321"/>
      <c r="K187" s="321"/>
      <c r="L187" s="321"/>
      <c r="M187" s="321"/>
      <c r="N187" s="321"/>
      <c r="O187" s="321"/>
      <c r="P187" s="321"/>
      <c r="Q187" s="321"/>
      <c r="R187" s="321"/>
      <c r="S187" s="321"/>
      <c r="T187" s="321"/>
      <c r="U187" s="321"/>
      <c r="V187" s="328">
        <f t="shared" ref="V187:V191" si="124">D187+F187+H187+J187+L187+N187+P187+R187+T187</f>
        <v>708</v>
      </c>
      <c r="W187" s="328">
        <f t="shared" ref="W187:W191" si="125">E187+G187+I187+K187+M187+O187+Q187+S187+U187</f>
        <v>25</v>
      </c>
    </row>
    <row r="188" spans="2:23">
      <c r="B188" s="407" t="s">
        <v>77</v>
      </c>
      <c r="C188" s="408"/>
      <c r="D188" s="321">
        <v>235</v>
      </c>
      <c r="E188" s="321">
        <v>9</v>
      </c>
      <c r="F188" s="321">
        <v>253</v>
      </c>
      <c r="G188" s="321">
        <v>4</v>
      </c>
      <c r="H188" s="321">
        <v>248</v>
      </c>
      <c r="I188" s="321">
        <v>1</v>
      </c>
      <c r="J188" s="321"/>
      <c r="K188" s="321"/>
      <c r="L188" s="321"/>
      <c r="M188" s="321"/>
      <c r="N188" s="321"/>
      <c r="O188" s="321"/>
      <c r="P188" s="321"/>
      <c r="Q188" s="321"/>
      <c r="R188" s="321"/>
      <c r="S188" s="321"/>
      <c r="T188" s="321"/>
      <c r="U188" s="321"/>
      <c r="V188" s="328">
        <f t="shared" si="124"/>
        <v>736</v>
      </c>
      <c r="W188" s="328">
        <f t="shared" si="125"/>
        <v>14</v>
      </c>
    </row>
    <row r="189" spans="2:23">
      <c r="B189" s="407"/>
      <c r="C189" s="408"/>
      <c r="D189" s="321"/>
      <c r="E189" s="321"/>
      <c r="F189" s="321"/>
      <c r="G189" s="321"/>
      <c r="H189" s="321"/>
      <c r="I189" s="321"/>
      <c r="J189" s="321"/>
      <c r="K189" s="321"/>
      <c r="L189" s="321"/>
      <c r="M189" s="321"/>
      <c r="N189" s="321"/>
      <c r="O189" s="321"/>
      <c r="P189" s="321"/>
      <c r="Q189" s="321"/>
      <c r="R189" s="321"/>
      <c r="S189" s="321"/>
      <c r="T189" s="321"/>
      <c r="U189" s="321"/>
      <c r="V189" s="328">
        <f t="shared" si="124"/>
        <v>0</v>
      </c>
      <c r="W189" s="328">
        <f t="shared" si="125"/>
        <v>0</v>
      </c>
    </row>
    <row r="190" spans="2:23">
      <c r="B190" s="407"/>
      <c r="C190" s="408"/>
      <c r="D190" s="322"/>
      <c r="E190" s="322"/>
      <c r="F190" s="321"/>
      <c r="G190" s="321"/>
      <c r="H190" s="321"/>
      <c r="I190" s="321"/>
      <c r="J190" s="321"/>
      <c r="K190" s="321"/>
      <c r="L190" s="321"/>
      <c r="M190" s="321"/>
      <c r="N190" s="321"/>
      <c r="O190" s="321"/>
      <c r="P190" s="321"/>
      <c r="Q190" s="321"/>
      <c r="R190" s="321"/>
      <c r="S190" s="321"/>
      <c r="T190" s="321"/>
      <c r="U190" s="321"/>
      <c r="V190" s="328">
        <f t="shared" si="124"/>
        <v>0</v>
      </c>
      <c r="W190" s="328">
        <f t="shared" si="125"/>
        <v>0</v>
      </c>
    </row>
    <row r="191" spans="2:23">
      <c r="B191" s="407"/>
      <c r="C191" s="408"/>
      <c r="D191" s="322"/>
      <c r="E191" s="322"/>
      <c r="F191" s="321"/>
      <c r="G191" s="321"/>
      <c r="H191" s="321"/>
      <c r="I191" s="321"/>
      <c r="J191" s="321"/>
      <c r="K191" s="321"/>
      <c r="L191" s="321"/>
      <c r="M191" s="321"/>
      <c r="N191" s="321"/>
      <c r="O191" s="321"/>
      <c r="P191" s="321"/>
      <c r="Q191" s="321"/>
      <c r="R191" s="321"/>
      <c r="S191" s="321"/>
      <c r="T191" s="321"/>
      <c r="U191" s="321"/>
      <c r="V191" s="328">
        <f t="shared" si="124"/>
        <v>0</v>
      </c>
      <c r="W191" s="328">
        <f t="shared" si="125"/>
        <v>0</v>
      </c>
    </row>
    <row r="192" spans="2:23" ht="13.5" thickBot="1">
      <c r="B192" s="416"/>
      <c r="C192" s="417"/>
      <c r="D192" s="335"/>
      <c r="E192" s="335"/>
      <c r="F192" s="341"/>
      <c r="G192" s="341"/>
      <c r="H192" s="341"/>
      <c r="I192" s="341"/>
      <c r="J192" s="341"/>
      <c r="K192" s="341"/>
      <c r="L192" s="341"/>
      <c r="M192" s="341"/>
      <c r="N192" s="341"/>
      <c r="O192" s="341"/>
      <c r="P192" s="341"/>
      <c r="Q192" s="341"/>
      <c r="R192" s="341"/>
      <c r="S192" s="341"/>
      <c r="T192" s="341"/>
      <c r="U192" s="341"/>
    </row>
    <row r="193" spans="2:23" ht="13.5" thickTop="1">
      <c r="B193" s="420"/>
      <c r="C193" s="421"/>
      <c r="D193" s="336">
        <f>SUM(D185:D192)</f>
        <v>904</v>
      </c>
      <c r="E193" s="336">
        <f t="shared" ref="E193" si="126">SUM(E185:E192)</f>
        <v>35</v>
      </c>
      <c r="F193" s="349">
        <f t="shared" ref="F193" si="127">SUM(F185:F192)</f>
        <v>963</v>
      </c>
      <c r="G193" s="349">
        <f t="shared" ref="G193" si="128">SUM(G185:G192)</f>
        <v>25</v>
      </c>
      <c r="H193" s="349">
        <f t="shared" ref="H193" si="129">SUM(H185:H192)</f>
        <v>975</v>
      </c>
      <c r="I193" s="349">
        <f t="shared" ref="I193" si="130">SUM(I185:I192)</f>
        <v>25</v>
      </c>
      <c r="J193" s="349">
        <f t="shared" ref="J193" si="131">SUM(J185:J192)</f>
        <v>0</v>
      </c>
      <c r="K193" s="349">
        <f t="shared" ref="K193" si="132">SUM(K185:K192)</f>
        <v>0</v>
      </c>
      <c r="L193" s="349">
        <f t="shared" ref="L193" si="133">SUM(L185:L192)</f>
        <v>0</v>
      </c>
      <c r="M193" s="349">
        <f t="shared" ref="M193" si="134">SUM(M185:M192)</f>
        <v>0</v>
      </c>
      <c r="N193" s="349">
        <f t="shared" ref="N193" si="135">SUM(N185:N192)</f>
        <v>0</v>
      </c>
      <c r="O193" s="349">
        <f t="shared" ref="O193" si="136">SUM(O185:O192)</f>
        <v>0</v>
      </c>
      <c r="P193" s="349">
        <f t="shared" ref="P193" si="137">SUM(P185:P192)</f>
        <v>0</v>
      </c>
      <c r="Q193" s="349">
        <f t="shared" ref="Q193" si="138">SUM(Q185:Q192)</f>
        <v>0</v>
      </c>
      <c r="R193" s="349">
        <f t="shared" ref="R193" si="139">SUM(R185:R192)</f>
        <v>0</v>
      </c>
      <c r="S193" s="349">
        <f t="shared" ref="S193" si="140">SUM(S185:S192)</f>
        <v>0</v>
      </c>
      <c r="T193" s="349">
        <f t="shared" ref="T193" si="141">SUM(T185:T192)</f>
        <v>0</v>
      </c>
      <c r="U193" s="349">
        <f t="shared" ref="U193" si="142">SUM(U185:U192)</f>
        <v>0</v>
      </c>
    </row>
    <row r="195" spans="2:23">
      <c r="B195" s="422" t="s">
        <v>41</v>
      </c>
      <c r="C195" s="422"/>
      <c r="D195" s="429" t="s">
        <v>208</v>
      </c>
      <c r="E195" s="430"/>
      <c r="F195" s="340" t="s">
        <v>207</v>
      </c>
      <c r="G195" s="320"/>
      <c r="H195" s="435"/>
      <c r="I195" s="436"/>
      <c r="J195" s="435"/>
      <c r="K195" s="436"/>
      <c r="L195" s="437"/>
      <c r="M195" s="438"/>
      <c r="N195" s="437"/>
      <c r="O195" s="438"/>
      <c r="P195" s="435"/>
      <c r="Q195" s="436"/>
      <c r="R195" s="435"/>
      <c r="S195" s="436"/>
      <c r="T195" s="427"/>
      <c r="U195" s="428"/>
      <c r="V195" s="327" t="s">
        <v>19</v>
      </c>
      <c r="W195" s="329" t="s">
        <v>242</v>
      </c>
    </row>
    <row r="196" spans="2:23">
      <c r="B196" s="422"/>
      <c r="C196" s="422"/>
      <c r="D196" s="321">
        <v>1</v>
      </c>
      <c r="E196" s="321" t="s">
        <v>224</v>
      </c>
      <c r="F196" s="321">
        <v>2</v>
      </c>
      <c r="G196" s="321"/>
      <c r="H196" s="321">
        <v>3</v>
      </c>
      <c r="I196" s="321"/>
      <c r="J196" s="321">
        <v>4</v>
      </c>
      <c r="K196" s="321"/>
      <c r="L196" s="321">
        <v>5</v>
      </c>
      <c r="M196" s="321"/>
      <c r="N196" s="321">
        <v>6</v>
      </c>
      <c r="O196" s="321"/>
      <c r="P196" s="321">
        <v>7</v>
      </c>
      <c r="Q196" s="321"/>
      <c r="R196" s="321">
        <v>8</v>
      </c>
      <c r="S196" s="321"/>
      <c r="T196" s="321">
        <v>9</v>
      </c>
      <c r="U196" s="322"/>
      <c r="V196" s="328"/>
      <c r="W196" s="328"/>
    </row>
    <row r="197" spans="2:23">
      <c r="B197" s="407" t="s">
        <v>103</v>
      </c>
      <c r="C197" s="408"/>
      <c r="D197" s="321">
        <v>132</v>
      </c>
      <c r="E197" s="321">
        <v>22</v>
      </c>
      <c r="F197" s="321">
        <v>135</v>
      </c>
      <c r="G197" s="321">
        <v>22</v>
      </c>
      <c r="H197" s="321"/>
      <c r="I197" s="321"/>
      <c r="J197" s="321"/>
      <c r="K197" s="321"/>
      <c r="L197" s="321"/>
      <c r="M197" s="321"/>
      <c r="N197" s="321"/>
      <c r="O197" s="321"/>
      <c r="P197" s="321"/>
      <c r="Q197" s="321"/>
      <c r="R197" s="321"/>
      <c r="S197" s="321"/>
      <c r="T197" s="321"/>
      <c r="U197" s="321"/>
      <c r="V197" s="328">
        <f>D197+F197+H197+J197+L197+N197+P197+R197+T197</f>
        <v>267</v>
      </c>
      <c r="W197" s="328">
        <f>E197+G197+I197+K197+M197+O197+Q197+S197+U197</f>
        <v>44</v>
      </c>
    </row>
    <row r="198" spans="2:23">
      <c r="B198" s="407" t="s">
        <v>141</v>
      </c>
      <c r="C198" s="408"/>
      <c r="D198" s="321">
        <v>144</v>
      </c>
      <c r="E198" s="321">
        <v>22</v>
      </c>
      <c r="F198" s="321">
        <v>162</v>
      </c>
      <c r="G198" s="321">
        <v>16</v>
      </c>
      <c r="H198" s="321"/>
      <c r="I198" s="321"/>
      <c r="J198" s="321"/>
      <c r="K198" s="321"/>
      <c r="L198" s="321"/>
      <c r="M198" s="321"/>
      <c r="N198" s="321"/>
      <c r="O198" s="321"/>
      <c r="P198" s="321"/>
      <c r="Q198" s="321"/>
      <c r="R198" s="321"/>
      <c r="S198" s="321"/>
      <c r="T198" s="321"/>
      <c r="U198" s="321"/>
      <c r="V198" s="328">
        <f>D198+F198+H198+J198+L198+N198+P198+R198+T198</f>
        <v>306</v>
      </c>
      <c r="W198" s="328">
        <f>E198+G198+I198+K198+M198+O198+Q198+S198+U198</f>
        <v>38</v>
      </c>
    </row>
    <row r="199" spans="2:23">
      <c r="B199" s="407" t="s">
        <v>247</v>
      </c>
      <c r="C199" s="408"/>
      <c r="D199" s="321">
        <v>213</v>
      </c>
      <c r="E199" s="321">
        <v>10</v>
      </c>
      <c r="F199" s="321"/>
      <c r="G199" s="321"/>
      <c r="H199" s="321"/>
      <c r="I199" s="321"/>
      <c r="J199" s="321"/>
      <c r="K199" s="321"/>
      <c r="L199" s="321"/>
      <c r="M199" s="321"/>
      <c r="N199" s="321"/>
      <c r="O199" s="321"/>
      <c r="P199" s="321"/>
      <c r="Q199" s="321"/>
      <c r="R199" s="321"/>
      <c r="S199" s="321"/>
      <c r="T199" s="321"/>
      <c r="U199" s="321"/>
      <c r="V199" s="328">
        <f t="shared" ref="V199:V203" si="143">D199+F199+H199+J199+L199+N199+P199+R199+T199</f>
        <v>213</v>
      </c>
      <c r="W199" s="328">
        <f t="shared" ref="W199:W203" si="144">E199+G199+I199+K199+M199+O199+Q199+S199+U199</f>
        <v>10</v>
      </c>
    </row>
    <row r="200" spans="2:23">
      <c r="B200" s="407" t="s">
        <v>104</v>
      </c>
      <c r="C200" s="408"/>
      <c r="D200" s="321">
        <v>152</v>
      </c>
      <c r="E200" s="321">
        <v>20</v>
      </c>
      <c r="F200" s="321">
        <v>176</v>
      </c>
      <c r="G200" s="321">
        <v>17</v>
      </c>
      <c r="H200" s="321"/>
      <c r="I200" s="321"/>
      <c r="J200" s="321"/>
      <c r="K200" s="321"/>
      <c r="L200" s="321"/>
      <c r="M200" s="321"/>
      <c r="N200" s="321"/>
      <c r="O200" s="321"/>
      <c r="P200" s="321"/>
      <c r="Q200" s="321"/>
      <c r="R200" s="321"/>
      <c r="S200" s="321"/>
      <c r="T200" s="321"/>
      <c r="U200" s="321"/>
      <c r="V200" s="328">
        <f t="shared" si="143"/>
        <v>328</v>
      </c>
      <c r="W200" s="328">
        <f t="shared" si="144"/>
        <v>37</v>
      </c>
    </row>
    <row r="201" spans="2:23">
      <c r="B201" s="407" t="s">
        <v>106</v>
      </c>
      <c r="C201" s="408"/>
      <c r="D201" s="321"/>
      <c r="E201" s="321"/>
      <c r="F201" s="321">
        <v>169</v>
      </c>
      <c r="G201" s="321">
        <v>12</v>
      </c>
      <c r="H201" s="321"/>
      <c r="I201" s="321"/>
      <c r="J201" s="321"/>
      <c r="K201" s="321"/>
      <c r="L201" s="321"/>
      <c r="M201" s="321"/>
      <c r="N201" s="321"/>
      <c r="O201" s="321"/>
      <c r="P201" s="321"/>
      <c r="Q201" s="321"/>
      <c r="R201" s="321"/>
      <c r="S201" s="321"/>
      <c r="T201" s="321"/>
      <c r="U201" s="321"/>
      <c r="V201" s="328">
        <f t="shared" si="143"/>
        <v>169</v>
      </c>
      <c r="W201" s="328">
        <f t="shared" si="144"/>
        <v>12</v>
      </c>
    </row>
    <row r="202" spans="2:23">
      <c r="B202" s="407"/>
      <c r="C202" s="408"/>
      <c r="D202" s="322"/>
      <c r="E202" s="322"/>
      <c r="F202" s="321"/>
      <c r="G202" s="321"/>
      <c r="H202" s="321"/>
      <c r="I202" s="321"/>
      <c r="J202" s="321"/>
      <c r="K202" s="321"/>
      <c r="L202" s="321"/>
      <c r="M202" s="321"/>
      <c r="N202" s="321"/>
      <c r="O202" s="321"/>
      <c r="P202" s="321"/>
      <c r="Q202" s="321"/>
      <c r="R202" s="321"/>
      <c r="S202" s="321"/>
      <c r="T202" s="321"/>
      <c r="U202" s="321"/>
      <c r="V202" s="328">
        <f t="shared" si="143"/>
        <v>0</v>
      </c>
      <c r="W202" s="328">
        <f t="shared" si="144"/>
        <v>0</v>
      </c>
    </row>
    <row r="203" spans="2:23">
      <c r="B203" s="407"/>
      <c r="C203" s="408"/>
      <c r="D203" s="322"/>
      <c r="E203" s="322"/>
      <c r="F203" s="321"/>
      <c r="G203" s="321"/>
      <c r="H203" s="321"/>
      <c r="I203" s="321"/>
      <c r="J203" s="321"/>
      <c r="K203" s="321"/>
      <c r="L203" s="321"/>
      <c r="M203" s="321"/>
      <c r="N203" s="321"/>
      <c r="O203" s="321"/>
      <c r="P203" s="321"/>
      <c r="Q203" s="321"/>
      <c r="R203" s="321"/>
      <c r="S203" s="321"/>
      <c r="T203" s="321"/>
      <c r="U203" s="321"/>
      <c r="V203" s="328">
        <f t="shared" si="143"/>
        <v>0</v>
      </c>
      <c r="W203" s="328">
        <f t="shared" si="144"/>
        <v>0</v>
      </c>
    </row>
    <row r="204" spans="2:23">
      <c r="B204" s="407"/>
      <c r="C204" s="408"/>
      <c r="D204" s="322"/>
      <c r="E204" s="322"/>
      <c r="F204" s="321"/>
      <c r="G204" s="321"/>
      <c r="H204" s="321"/>
      <c r="I204" s="321"/>
      <c r="J204" s="321"/>
      <c r="K204" s="321"/>
      <c r="L204" s="321"/>
      <c r="M204" s="321"/>
      <c r="N204" s="321"/>
      <c r="O204" s="321"/>
      <c r="P204" s="321"/>
      <c r="Q204" s="321"/>
      <c r="R204" s="321"/>
      <c r="S204" s="321"/>
      <c r="T204" s="321"/>
      <c r="U204" s="321"/>
    </row>
    <row r="205" spans="2:23">
      <c r="B205" s="407"/>
      <c r="C205" s="408"/>
      <c r="D205" s="322">
        <f>SUM(D197:D204)</f>
        <v>641</v>
      </c>
      <c r="E205" s="322">
        <f t="shared" ref="E205" si="145">SUM(E197:E204)</f>
        <v>74</v>
      </c>
      <c r="F205" s="321">
        <f t="shared" ref="F205" si="146">SUM(F197:F204)</f>
        <v>642</v>
      </c>
      <c r="G205" s="321">
        <f t="shared" ref="G205" si="147">SUM(G197:G204)</f>
        <v>67</v>
      </c>
      <c r="H205" s="321">
        <f t="shared" ref="H205" si="148">SUM(H197:H204)</f>
        <v>0</v>
      </c>
      <c r="I205" s="321">
        <f t="shared" ref="I205" si="149">SUM(I197:I204)</f>
        <v>0</v>
      </c>
      <c r="J205" s="321">
        <f t="shared" ref="J205" si="150">SUM(J197:J204)</f>
        <v>0</v>
      </c>
      <c r="K205" s="321">
        <f t="shared" ref="K205" si="151">SUM(K197:K204)</f>
        <v>0</v>
      </c>
      <c r="L205" s="321">
        <f t="shared" ref="L205" si="152">SUM(L197:L204)</f>
        <v>0</v>
      </c>
      <c r="M205" s="321">
        <f t="shared" ref="M205" si="153">SUM(M197:M204)</f>
        <v>0</v>
      </c>
      <c r="N205" s="321">
        <f t="shared" ref="N205" si="154">SUM(N197:N204)</f>
        <v>0</v>
      </c>
      <c r="O205" s="321">
        <f t="shared" ref="O205" si="155">SUM(O197:O204)</f>
        <v>0</v>
      </c>
      <c r="P205" s="321">
        <f t="shared" ref="P205" si="156">SUM(P197:P204)</f>
        <v>0</v>
      </c>
      <c r="Q205" s="321">
        <f t="shared" ref="Q205" si="157">SUM(Q197:Q204)</f>
        <v>0</v>
      </c>
      <c r="R205" s="321">
        <f t="shared" ref="R205" si="158">SUM(R197:R204)</f>
        <v>0</v>
      </c>
      <c r="S205" s="321">
        <f t="shared" ref="S205" si="159">SUM(S197:S204)</f>
        <v>0</v>
      </c>
      <c r="T205" s="321">
        <f t="shared" ref="T205" si="160">SUM(T197:T204)</f>
        <v>0</v>
      </c>
      <c r="U205" s="321">
        <f t="shared" ref="U205" si="161">SUM(U197:U204)</f>
        <v>0</v>
      </c>
    </row>
    <row r="207" spans="2:23">
      <c r="B207" s="422" t="s">
        <v>36</v>
      </c>
      <c r="C207" s="422"/>
      <c r="D207" s="429" t="s">
        <v>46</v>
      </c>
      <c r="E207" s="430"/>
      <c r="F207" s="320"/>
      <c r="G207" s="320"/>
      <c r="H207" s="435"/>
      <c r="I207" s="436"/>
      <c r="J207" s="435"/>
      <c r="K207" s="436"/>
      <c r="L207" s="437"/>
      <c r="M207" s="438"/>
      <c r="N207" s="437"/>
      <c r="O207" s="438"/>
      <c r="P207" s="435"/>
      <c r="Q207" s="436"/>
      <c r="R207" s="435"/>
      <c r="S207" s="436"/>
      <c r="T207" s="427"/>
      <c r="U207" s="428"/>
      <c r="V207" s="327" t="s">
        <v>19</v>
      </c>
      <c r="W207" s="329" t="s">
        <v>242</v>
      </c>
    </row>
    <row r="208" spans="2:23">
      <c r="B208" s="422"/>
      <c r="C208" s="422"/>
      <c r="D208" s="321">
        <v>1</v>
      </c>
      <c r="E208" s="321" t="s">
        <v>224</v>
      </c>
      <c r="F208" s="321">
        <v>2</v>
      </c>
      <c r="G208" s="321"/>
      <c r="H208" s="321">
        <v>3</v>
      </c>
      <c r="I208" s="321"/>
      <c r="J208" s="321">
        <v>4</v>
      </c>
      <c r="K208" s="321"/>
      <c r="L208" s="321">
        <v>5</v>
      </c>
      <c r="M208" s="321"/>
      <c r="N208" s="321">
        <v>6</v>
      </c>
      <c r="O208" s="321"/>
      <c r="P208" s="321">
        <v>7</v>
      </c>
      <c r="Q208" s="321"/>
      <c r="R208" s="321">
        <v>8</v>
      </c>
      <c r="S208" s="321"/>
      <c r="T208" s="321">
        <v>9</v>
      </c>
      <c r="U208" s="322"/>
      <c r="V208" s="328"/>
      <c r="W208" s="328"/>
    </row>
    <row r="209" spans="2:23">
      <c r="B209" s="407" t="s">
        <v>252</v>
      </c>
      <c r="C209" s="408"/>
      <c r="D209" s="321">
        <v>254</v>
      </c>
      <c r="E209" s="321">
        <v>4</v>
      </c>
      <c r="F209" s="321"/>
      <c r="G209" s="321"/>
      <c r="H209" s="321"/>
      <c r="I209" s="321"/>
      <c r="J209" s="321"/>
      <c r="K209" s="321"/>
      <c r="L209" s="321"/>
      <c r="M209" s="321"/>
      <c r="N209" s="321"/>
      <c r="O209" s="321"/>
      <c r="P209" s="321"/>
      <c r="Q209" s="321"/>
      <c r="R209" s="321"/>
      <c r="S209" s="321"/>
      <c r="T209" s="321"/>
      <c r="U209" s="321"/>
      <c r="V209" s="328">
        <f>D209+F209+H209+J209+L209+N209+P209+R209+T209</f>
        <v>254</v>
      </c>
      <c r="W209" s="328">
        <f>E209+G209+I209+K209+M209+O209+Q209+S209+U209</f>
        <v>4</v>
      </c>
    </row>
    <row r="210" spans="2:23">
      <c r="B210" s="407" t="s">
        <v>249</v>
      </c>
      <c r="C210" s="408"/>
      <c r="D210" s="321">
        <v>187</v>
      </c>
      <c r="E210" s="321">
        <v>13</v>
      </c>
      <c r="F210" s="321"/>
      <c r="G210" s="321"/>
      <c r="H210" s="321"/>
      <c r="I210" s="321"/>
      <c r="J210" s="321"/>
      <c r="K210" s="321"/>
      <c r="L210" s="321"/>
      <c r="M210" s="321"/>
      <c r="N210" s="321"/>
      <c r="O210" s="321"/>
      <c r="P210" s="321"/>
      <c r="Q210" s="321"/>
      <c r="R210" s="321"/>
      <c r="S210" s="321"/>
      <c r="T210" s="321"/>
      <c r="U210" s="321"/>
      <c r="V210" s="328">
        <f>D210+F210+H210+J210+L210+N210+P210+R210+T210</f>
        <v>187</v>
      </c>
      <c r="W210" s="328">
        <f>E210+G210+I210+K210+M210+O210+Q210+S210+U210</f>
        <v>13</v>
      </c>
    </row>
    <row r="211" spans="2:23">
      <c r="B211" s="407" t="s">
        <v>250</v>
      </c>
      <c r="C211" s="408"/>
      <c r="D211" s="321">
        <v>125</v>
      </c>
      <c r="E211" s="321">
        <v>24</v>
      </c>
      <c r="F211" s="321"/>
      <c r="G211" s="321"/>
      <c r="H211" s="321"/>
      <c r="I211" s="321"/>
      <c r="J211" s="321"/>
      <c r="K211" s="321"/>
      <c r="L211" s="321"/>
      <c r="M211" s="321"/>
      <c r="N211" s="321"/>
      <c r="O211" s="321"/>
      <c r="P211" s="321"/>
      <c r="Q211" s="321"/>
      <c r="R211" s="321"/>
      <c r="S211" s="321"/>
      <c r="T211" s="321"/>
      <c r="U211" s="321"/>
      <c r="V211" s="328">
        <f t="shared" ref="V211:V215" si="162">D211+F211+H211+J211+L211+N211+P211+R211+T211</f>
        <v>125</v>
      </c>
      <c r="W211" s="328">
        <f t="shared" ref="W211:W215" si="163">E211+G211+I211+K211+M211+O211+Q211+S211+U211</f>
        <v>24</v>
      </c>
    </row>
    <row r="212" spans="2:23">
      <c r="B212" s="407" t="s">
        <v>100</v>
      </c>
      <c r="C212" s="408"/>
      <c r="D212" s="321">
        <v>88</v>
      </c>
      <c r="E212" s="321">
        <v>5</v>
      </c>
      <c r="F212" s="321"/>
      <c r="G212" s="321"/>
      <c r="H212" s="321"/>
      <c r="I212" s="321"/>
      <c r="J212" s="321"/>
      <c r="K212" s="321"/>
      <c r="L212" s="321"/>
      <c r="M212" s="321"/>
      <c r="N212" s="321"/>
      <c r="O212" s="321"/>
      <c r="P212" s="321"/>
      <c r="Q212" s="321"/>
      <c r="R212" s="321"/>
      <c r="S212" s="321"/>
      <c r="T212" s="321"/>
      <c r="U212" s="321"/>
      <c r="V212" s="328">
        <f t="shared" si="162"/>
        <v>88</v>
      </c>
      <c r="W212" s="328">
        <f t="shared" si="163"/>
        <v>5</v>
      </c>
    </row>
    <row r="213" spans="2:23">
      <c r="B213" s="407" t="s">
        <v>251</v>
      </c>
      <c r="C213" s="408"/>
      <c r="D213" s="321">
        <v>122</v>
      </c>
      <c r="E213" s="321">
        <v>2</v>
      </c>
      <c r="F213" s="321"/>
      <c r="G213" s="321"/>
      <c r="H213" s="321"/>
      <c r="I213" s="321"/>
      <c r="J213" s="321"/>
      <c r="K213" s="321"/>
      <c r="L213" s="321"/>
      <c r="M213" s="321"/>
      <c r="N213" s="321"/>
      <c r="O213" s="321"/>
      <c r="P213" s="321"/>
      <c r="Q213" s="321"/>
      <c r="R213" s="321"/>
      <c r="S213" s="321"/>
      <c r="T213" s="321"/>
      <c r="U213" s="321"/>
      <c r="V213" s="328">
        <f t="shared" si="162"/>
        <v>122</v>
      </c>
      <c r="W213" s="328">
        <f t="shared" si="163"/>
        <v>2</v>
      </c>
    </row>
    <row r="214" spans="2:23">
      <c r="B214" s="407"/>
      <c r="C214" s="408"/>
      <c r="D214" s="322"/>
      <c r="E214" s="322"/>
      <c r="F214" s="321"/>
      <c r="G214" s="321"/>
      <c r="H214" s="321"/>
      <c r="I214" s="321"/>
      <c r="J214" s="321"/>
      <c r="K214" s="321"/>
      <c r="L214" s="321"/>
      <c r="M214" s="321"/>
      <c r="N214" s="321"/>
      <c r="O214" s="321"/>
      <c r="P214" s="321"/>
      <c r="Q214" s="321"/>
      <c r="R214" s="321"/>
      <c r="S214" s="321"/>
      <c r="T214" s="321"/>
      <c r="U214" s="321"/>
      <c r="V214" s="328">
        <f t="shared" si="162"/>
        <v>0</v>
      </c>
      <c r="W214" s="328">
        <f t="shared" si="163"/>
        <v>0</v>
      </c>
    </row>
    <row r="215" spans="2:23">
      <c r="B215" s="407"/>
      <c r="C215" s="408"/>
      <c r="D215" s="322"/>
      <c r="E215" s="322"/>
      <c r="F215" s="321"/>
      <c r="G215" s="321"/>
      <c r="H215" s="321"/>
      <c r="I215" s="321"/>
      <c r="J215" s="321"/>
      <c r="K215" s="321"/>
      <c r="L215" s="321"/>
      <c r="M215" s="321"/>
      <c r="N215" s="321"/>
      <c r="O215" s="321"/>
      <c r="P215" s="321"/>
      <c r="Q215" s="321"/>
      <c r="R215" s="321"/>
      <c r="S215" s="321"/>
      <c r="T215" s="321"/>
      <c r="U215" s="321"/>
      <c r="V215" s="328">
        <f t="shared" si="162"/>
        <v>0</v>
      </c>
      <c r="W215" s="328">
        <f t="shared" si="163"/>
        <v>0</v>
      </c>
    </row>
    <row r="216" spans="2:23" ht="13.5" thickBot="1">
      <c r="B216" s="416"/>
      <c r="C216" s="417"/>
      <c r="D216" s="335"/>
      <c r="E216" s="335"/>
      <c r="F216" s="341"/>
      <c r="G216" s="341"/>
      <c r="H216" s="341"/>
      <c r="I216" s="341"/>
      <c r="J216" s="341"/>
      <c r="K216" s="341"/>
      <c r="L216" s="341"/>
      <c r="M216" s="341"/>
      <c r="N216" s="341"/>
      <c r="O216" s="341"/>
      <c r="P216" s="341"/>
      <c r="Q216" s="341"/>
      <c r="R216" s="341"/>
      <c r="S216" s="341"/>
      <c r="T216" s="341"/>
      <c r="U216" s="341"/>
    </row>
    <row r="217" spans="2:23" ht="13.5" thickTop="1">
      <c r="B217" s="420"/>
      <c r="C217" s="421"/>
      <c r="D217" s="336">
        <f>SUM(D209:D216)</f>
        <v>776</v>
      </c>
      <c r="E217" s="336">
        <f t="shared" ref="E217" si="164">SUM(E209:E216)</f>
        <v>48</v>
      </c>
      <c r="F217" s="349">
        <f t="shared" ref="F217" si="165">SUM(F209:F216)</f>
        <v>0</v>
      </c>
      <c r="G217" s="349">
        <f t="shared" ref="G217" si="166">SUM(G209:G216)</f>
        <v>0</v>
      </c>
      <c r="H217" s="349">
        <f t="shared" ref="H217" si="167">SUM(H209:H216)</f>
        <v>0</v>
      </c>
      <c r="I217" s="349">
        <f t="shared" ref="I217" si="168">SUM(I209:I216)</f>
        <v>0</v>
      </c>
      <c r="J217" s="349">
        <f t="shared" ref="J217" si="169">SUM(J209:J216)</f>
        <v>0</v>
      </c>
      <c r="K217" s="349">
        <f t="shared" ref="K217" si="170">SUM(K209:K216)</f>
        <v>0</v>
      </c>
      <c r="L217" s="349">
        <f t="shared" ref="L217" si="171">SUM(L209:L216)</f>
        <v>0</v>
      </c>
      <c r="M217" s="349">
        <f t="shared" ref="M217" si="172">SUM(M209:M216)</f>
        <v>0</v>
      </c>
      <c r="N217" s="349">
        <f t="shared" ref="N217" si="173">SUM(N209:N216)</f>
        <v>0</v>
      </c>
      <c r="O217" s="349">
        <f t="shared" ref="O217" si="174">SUM(O209:O216)</f>
        <v>0</v>
      </c>
      <c r="P217" s="349">
        <f t="shared" ref="P217" si="175">SUM(P209:P216)</f>
        <v>0</v>
      </c>
      <c r="Q217" s="349">
        <f t="shared" ref="Q217" si="176">SUM(Q209:Q216)</f>
        <v>0</v>
      </c>
      <c r="R217" s="349">
        <f t="shared" ref="R217" si="177">SUM(R209:R216)</f>
        <v>0</v>
      </c>
      <c r="S217" s="349">
        <f t="shared" ref="S217" si="178">SUM(S209:S216)</f>
        <v>0</v>
      </c>
      <c r="T217" s="349">
        <f t="shared" ref="T217" si="179">SUM(T209:T216)</f>
        <v>0</v>
      </c>
      <c r="U217" s="349">
        <f t="shared" ref="U217" si="180">SUM(U209:U216)</f>
        <v>0</v>
      </c>
    </row>
    <row r="219" spans="2:23">
      <c r="B219" s="422" t="s">
        <v>37</v>
      </c>
      <c r="C219" s="422"/>
      <c r="D219" s="429" t="s">
        <v>43</v>
      </c>
      <c r="E219" s="430"/>
      <c r="F219" s="447" t="s">
        <v>27</v>
      </c>
      <c r="G219" s="448"/>
      <c r="H219" s="435"/>
      <c r="I219" s="436"/>
      <c r="J219" s="435"/>
      <c r="K219" s="436"/>
      <c r="L219" s="437"/>
      <c r="M219" s="438"/>
      <c r="N219" s="437"/>
      <c r="O219" s="438"/>
      <c r="P219" s="435"/>
      <c r="Q219" s="436"/>
      <c r="R219" s="435"/>
      <c r="S219" s="436"/>
      <c r="T219" s="427"/>
      <c r="U219" s="428"/>
      <c r="V219" s="327" t="s">
        <v>19</v>
      </c>
      <c r="W219" s="329" t="s">
        <v>242</v>
      </c>
    </row>
    <row r="220" spans="2:23">
      <c r="B220" s="422"/>
      <c r="C220" s="422"/>
      <c r="D220" s="321">
        <v>1</v>
      </c>
      <c r="E220" s="321" t="s">
        <v>224</v>
      </c>
      <c r="F220" s="321">
        <v>2</v>
      </c>
      <c r="G220" s="321"/>
      <c r="H220" s="321">
        <v>3</v>
      </c>
      <c r="I220" s="321"/>
      <c r="J220" s="321">
        <v>4</v>
      </c>
      <c r="K220" s="321"/>
      <c r="L220" s="321">
        <v>5</v>
      </c>
      <c r="M220" s="321"/>
      <c r="N220" s="321">
        <v>6</v>
      </c>
      <c r="O220" s="321"/>
      <c r="P220" s="321">
        <v>7</v>
      </c>
      <c r="Q220" s="321"/>
      <c r="R220" s="321">
        <v>8</v>
      </c>
      <c r="S220" s="321"/>
      <c r="T220" s="321">
        <v>9</v>
      </c>
      <c r="U220" s="322"/>
      <c r="V220" s="328"/>
      <c r="W220" s="328"/>
    </row>
    <row r="221" spans="2:23">
      <c r="B221" s="407" t="s">
        <v>244</v>
      </c>
      <c r="C221" s="408"/>
      <c r="D221" s="321">
        <v>244</v>
      </c>
      <c r="E221" s="321">
        <v>7</v>
      </c>
      <c r="F221" s="321">
        <v>234</v>
      </c>
      <c r="G221" s="321">
        <v>8</v>
      </c>
      <c r="H221" s="321"/>
      <c r="I221" s="321"/>
      <c r="J221" s="321"/>
      <c r="K221" s="321"/>
      <c r="L221" s="321"/>
      <c r="M221" s="321"/>
      <c r="N221" s="321"/>
      <c r="O221" s="321"/>
      <c r="P221" s="321"/>
      <c r="Q221" s="321"/>
      <c r="R221" s="321"/>
      <c r="S221" s="321"/>
      <c r="T221" s="321"/>
      <c r="U221" s="321"/>
      <c r="V221" s="328">
        <f>D221+F221+H221+J221+L221+N221+P221+R221+T221</f>
        <v>478</v>
      </c>
      <c r="W221" s="328">
        <f>E221+G221+I221+K221+M221+O221+Q221+S221+U221</f>
        <v>15</v>
      </c>
    </row>
    <row r="222" spans="2:23">
      <c r="B222" s="407" t="s">
        <v>123</v>
      </c>
      <c r="C222" s="408"/>
      <c r="D222" s="321">
        <v>243</v>
      </c>
      <c r="E222" s="321">
        <v>7</v>
      </c>
      <c r="F222" s="321">
        <v>245</v>
      </c>
      <c r="G222" s="321">
        <v>11</v>
      </c>
      <c r="H222" s="321"/>
      <c r="I222" s="321"/>
      <c r="J222" s="321"/>
      <c r="K222" s="321"/>
      <c r="L222" s="321"/>
      <c r="M222" s="321"/>
      <c r="N222" s="321"/>
      <c r="O222" s="321"/>
      <c r="P222" s="321"/>
      <c r="Q222" s="321"/>
      <c r="R222" s="321"/>
      <c r="S222" s="321"/>
      <c r="T222" s="321"/>
      <c r="U222" s="321"/>
      <c r="V222" s="328">
        <f>D222+F222+H222+J222+L222+N222+P222+R222+T222</f>
        <v>488</v>
      </c>
      <c r="W222" s="328">
        <f>E222+G222+I222+K222+M222+O222+Q222+S222+U222</f>
        <v>18</v>
      </c>
    </row>
    <row r="223" spans="2:23">
      <c r="B223" s="407" t="s">
        <v>245</v>
      </c>
      <c r="C223" s="408"/>
      <c r="D223" s="321">
        <v>256</v>
      </c>
      <c r="E223" s="321">
        <v>6</v>
      </c>
      <c r="F223" s="321"/>
      <c r="G223" s="321"/>
      <c r="H223" s="321"/>
      <c r="I223" s="321"/>
      <c r="J223" s="321"/>
      <c r="K223" s="321"/>
      <c r="L223" s="321"/>
      <c r="M223" s="321"/>
      <c r="N223" s="321"/>
      <c r="O223" s="321"/>
      <c r="P223" s="321"/>
      <c r="Q223" s="321"/>
      <c r="R223" s="321"/>
      <c r="S223" s="321"/>
      <c r="T223" s="321"/>
      <c r="U223" s="321"/>
      <c r="V223" s="328">
        <f t="shared" ref="V223:V227" si="181">D223+F223+H223+J223+L223+N223+P223+R223+T223</f>
        <v>256</v>
      </c>
      <c r="W223" s="328">
        <f t="shared" ref="W223:W227" si="182">E223+G223+I223+K223+M223+O223+Q223+S223+U223</f>
        <v>6</v>
      </c>
    </row>
    <row r="224" spans="2:23">
      <c r="B224" s="407" t="s">
        <v>124</v>
      </c>
      <c r="C224" s="408"/>
      <c r="D224" s="321">
        <v>263</v>
      </c>
      <c r="E224" s="321">
        <v>4</v>
      </c>
      <c r="F224" s="321">
        <v>259</v>
      </c>
      <c r="G224" s="321">
        <v>7</v>
      </c>
      <c r="H224" s="321"/>
      <c r="I224" s="321"/>
      <c r="J224" s="321"/>
      <c r="K224" s="321"/>
      <c r="L224" s="321"/>
      <c r="M224" s="321"/>
      <c r="N224" s="321"/>
      <c r="O224" s="321"/>
      <c r="P224" s="321"/>
      <c r="Q224" s="321"/>
      <c r="R224" s="321"/>
      <c r="S224" s="321"/>
      <c r="T224" s="321"/>
      <c r="U224" s="321"/>
      <c r="V224" s="328">
        <f t="shared" si="181"/>
        <v>522</v>
      </c>
      <c r="W224" s="328">
        <f t="shared" si="182"/>
        <v>11</v>
      </c>
    </row>
    <row r="225" spans="2:23">
      <c r="B225" s="407" t="s">
        <v>254</v>
      </c>
      <c r="C225" s="408"/>
      <c r="D225" s="321"/>
      <c r="E225" s="321"/>
      <c r="F225" s="321">
        <v>190</v>
      </c>
      <c r="G225" s="321">
        <v>17</v>
      </c>
      <c r="H225" s="321"/>
      <c r="I225" s="321"/>
      <c r="J225" s="321"/>
      <c r="K225" s="321"/>
      <c r="L225" s="321"/>
      <c r="M225" s="321"/>
      <c r="N225" s="321"/>
      <c r="O225" s="321"/>
      <c r="P225" s="321"/>
      <c r="Q225" s="321"/>
      <c r="R225" s="321"/>
      <c r="S225" s="321"/>
      <c r="T225" s="321"/>
      <c r="U225" s="321"/>
      <c r="V225" s="328">
        <f t="shared" si="181"/>
        <v>190</v>
      </c>
      <c r="W225" s="328">
        <f t="shared" si="182"/>
        <v>17</v>
      </c>
    </row>
    <row r="226" spans="2:23">
      <c r="B226" s="407"/>
      <c r="C226" s="408"/>
      <c r="D226" s="322"/>
      <c r="E226" s="322"/>
      <c r="F226" s="321"/>
      <c r="G226" s="321"/>
      <c r="H226" s="321"/>
      <c r="I226" s="321"/>
      <c r="J226" s="321"/>
      <c r="K226" s="321"/>
      <c r="L226" s="321"/>
      <c r="M226" s="321"/>
      <c r="N226" s="321"/>
      <c r="O226" s="321"/>
      <c r="P226" s="321"/>
      <c r="Q226" s="321"/>
      <c r="R226" s="321"/>
      <c r="S226" s="321"/>
      <c r="T226" s="321"/>
      <c r="U226" s="321"/>
      <c r="V226" s="328">
        <f t="shared" si="181"/>
        <v>0</v>
      </c>
      <c r="W226" s="328">
        <f t="shared" si="182"/>
        <v>0</v>
      </c>
    </row>
    <row r="227" spans="2:23">
      <c r="B227" s="407"/>
      <c r="C227" s="408"/>
      <c r="D227" s="322"/>
      <c r="E227" s="322"/>
      <c r="F227" s="321"/>
      <c r="G227" s="321"/>
      <c r="H227" s="321"/>
      <c r="I227" s="321"/>
      <c r="J227" s="321"/>
      <c r="K227" s="321"/>
      <c r="L227" s="321"/>
      <c r="M227" s="321"/>
      <c r="N227" s="321"/>
      <c r="O227" s="321"/>
      <c r="P227" s="321"/>
      <c r="Q227" s="321"/>
      <c r="R227" s="321"/>
      <c r="S227" s="321"/>
      <c r="T227" s="321"/>
      <c r="U227" s="321"/>
      <c r="V227" s="328">
        <f t="shared" si="181"/>
        <v>0</v>
      </c>
      <c r="W227" s="328">
        <f t="shared" si="182"/>
        <v>0</v>
      </c>
    </row>
    <row r="228" spans="2:23">
      <c r="B228" s="407"/>
      <c r="C228" s="408"/>
      <c r="D228" s="322"/>
      <c r="E228" s="322"/>
      <c r="F228" s="321"/>
      <c r="G228" s="321"/>
      <c r="H228" s="321"/>
      <c r="I228" s="321"/>
      <c r="J228" s="321"/>
      <c r="K228" s="321"/>
      <c r="L228" s="321"/>
      <c r="M228" s="321"/>
      <c r="N228" s="321"/>
      <c r="O228" s="321"/>
      <c r="P228" s="321"/>
      <c r="Q228" s="321"/>
      <c r="R228" s="321"/>
      <c r="S228" s="321"/>
      <c r="T228" s="321"/>
      <c r="U228" s="321"/>
    </row>
    <row r="229" spans="2:23">
      <c r="B229" s="453"/>
      <c r="C229" s="417"/>
      <c r="D229" s="322">
        <f>SUM(D221:D228)</f>
        <v>1006</v>
      </c>
      <c r="E229" s="322">
        <f t="shared" ref="E229" si="183">SUM(E221:E228)</f>
        <v>24</v>
      </c>
      <c r="F229" s="322">
        <f t="shared" ref="F229" si="184">SUM(F221:F228)</f>
        <v>928</v>
      </c>
      <c r="G229" s="322">
        <f t="shared" ref="G229" si="185">SUM(G221:G228)</f>
        <v>43</v>
      </c>
      <c r="H229" s="322">
        <f t="shared" ref="H229" si="186">SUM(H221:H228)</f>
        <v>0</v>
      </c>
      <c r="I229" s="322">
        <f t="shared" ref="I229" si="187">SUM(I221:I228)</f>
        <v>0</v>
      </c>
      <c r="J229" s="322">
        <f t="shared" ref="J229" si="188">SUM(J221:J228)</f>
        <v>0</v>
      </c>
      <c r="K229" s="322">
        <f t="shared" ref="K229" si="189">SUM(K221:K228)</f>
        <v>0</v>
      </c>
      <c r="L229" s="322">
        <f t="shared" ref="L229" si="190">SUM(L221:L228)</f>
        <v>0</v>
      </c>
      <c r="M229" s="322">
        <f t="shared" ref="M229" si="191">SUM(M221:M228)</f>
        <v>0</v>
      </c>
      <c r="N229" s="322">
        <f t="shared" ref="N229" si="192">SUM(N221:N228)</f>
        <v>0</v>
      </c>
      <c r="O229" s="322">
        <f t="shared" ref="O229" si="193">SUM(O221:O228)</f>
        <v>0</v>
      </c>
      <c r="P229" s="322">
        <f t="shared" ref="P229" si="194">SUM(P221:P228)</f>
        <v>0</v>
      </c>
      <c r="Q229" s="322">
        <f t="shared" ref="Q229" si="195">SUM(Q221:Q228)</f>
        <v>0</v>
      </c>
      <c r="R229" s="322">
        <f t="shared" ref="R229" si="196">SUM(R221:R228)</f>
        <v>0</v>
      </c>
      <c r="S229" s="322">
        <f t="shared" ref="S229" si="197">SUM(S221:S228)</f>
        <v>0</v>
      </c>
      <c r="T229" s="322">
        <f t="shared" ref="T229" si="198">SUM(T221:T228)</f>
        <v>0</v>
      </c>
      <c r="U229" s="322">
        <f t="shared" ref="U229" si="199">SUM(U221:U228)</f>
        <v>0</v>
      </c>
    </row>
  </sheetData>
  <sheetProtection sheet="1" objects="1" scenarios="1" selectLockedCells="1" selectUnlockedCells="1"/>
  <mergeCells count="348">
    <mergeCell ref="B226:C226"/>
    <mergeCell ref="B227:C227"/>
    <mergeCell ref="B228:C228"/>
    <mergeCell ref="B229:C229"/>
    <mergeCell ref="F159:G159"/>
    <mergeCell ref="F171:G171"/>
    <mergeCell ref="F2:G2"/>
    <mergeCell ref="F13:G13"/>
    <mergeCell ref="F26:G26"/>
    <mergeCell ref="F49:G49"/>
    <mergeCell ref="F37:G37"/>
    <mergeCell ref="B214:C214"/>
    <mergeCell ref="B215:C215"/>
    <mergeCell ref="B216:C216"/>
    <mergeCell ref="B217:C217"/>
    <mergeCell ref="B202:C202"/>
    <mergeCell ref="B203:C203"/>
    <mergeCell ref="B204:C204"/>
    <mergeCell ref="B205:C205"/>
    <mergeCell ref="B190:C190"/>
    <mergeCell ref="B191:C191"/>
    <mergeCell ref="B192:C192"/>
    <mergeCell ref="B193:C193"/>
    <mergeCell ref="B178:C178"/>
    <mergeCell ref="N219:O219"/>
    <mergeCell ref="P219:Q219"/>
    <mergeCell ref="R219:S219"/>
    <mergeCell ref="T219:U219"/>
    <mergeCell ref="B221:C221"/>
    <mergeCell ref="B222:C222"/>
    <mergeCell ref="B223:C223"/>
    <mergeCell ref="B224:C224"/>
    <mergeCell ref="B225:C225"/>
    <mergeCell ref="B219:C220"/>
    <mergeCell ref="D219:E219"/>
    <mergeCell ref="H219:I219"/>
    <mergeCell ref="J219:K219"/>
    <mergeCell ref="L219:M219"/>
    <mergeCell ref="F219:G219"/>
    <mergeCell ref="N207:O207"/>
    <mergeCell ref="P207:Q207"/>
    <mergeCell ref="R207:S207"/>
    <mergeCell ref="T207:U207"/>
    <mergeCell ref="B209:C209"/>
    <mergeCell ref="B210:C210"/>
    <mergeCell ref="B211:C211"/>
    <mergeCell ref="B212:C212"/>
    <mergeCell ref="B213:C213"/>
    <mergeCell ref="B207:C208"/>
    <mergeCell ref="D207:E207"/>
    <mergeCell ref="H207:I207"/>
    <mergeCell ref="J207:K207"/>
    <mergeCell ref="L207:M207"/>
    <mergeCell ref="B197:C197"/>
    <mergeCell ref="B198:C198"/>
    <mergeCell ref="B199:C199"/>
    <mergeCell ref="B200:C200"/>
    <mergeCell ref="B201:C201"/>
    <mergeCell ref="B195:C196"/>
    <mergeCell ref="D195:E195"/>
    <mergeCell ref="H195:I195"/>
    <mergeCell ref="J195:K195"/>
    <mergeCell ref="P183:Q183"/>
    <mergeCell ref="R183:S183"/>
    <mergeCell ref="T183:U183"/>
    <mergeCell ref="B185:C185"/>
    <mergeCell ref="B186:C186"/>
    <mergeCell ref="B187:C187"/>
    <mergeCell ref="B188:C188"/>
    <mergeCell ref="B189:C189"/>
    <mergeCell ref="N195:O195"/>
    <mergeCell ref="P195:Q195"/>
    <mergeCell ref="R195:S195"/>
    <mergeCell ref="T195:U195"/>
    <mergeCell ref="L195:M195"/>
    <mergeCell ref="B179:C179"/>
    <mergeCell ref="B180:C180"/>
    <mergeCell ref="B181:C181"/>
    <mergeCell ref="B183:C184"/>
    <mergeCell ref="D183:E183"/>
    <mergeCell ref="H183:I183"/>
    <mergeCell ref="J183:K183"/>
    <mergeCell ref="L183:M183"/>
    <mergeCell ref="N171:O171"/>
    <mergeCell ref="N183:O183"/>
    <mergeCell ref="P171:Q171"/>
    <mergeCell ref="R171:S171"/>
    <mergeCell ref="T171:U171"/>
    <mergeCell ref="B173:C173"/>
    <mergeCell ref="B174:C174"/>
    <mergeCell ref="B175:C175"/>
    <mergeCell ref="B176:C176"/>
    <mergeCell ref="B177:C177"/>
    <mergeCell ref="B166:C166"/>
    <mergeCell ref="B167:C167"/>
    <mergeCell ref="B168:C168"/>
    <mergeCell ref="B169:C169"/>
    <mergeCell ref="B171:C172"/>
    <mergeCell ref="D171:E171"/>
    <mergeCell ref="H171:I171"/>
    <mergeCell ref="J171:K171"/>
    <mergeCell ref="L171:M171"/>
    <mergeCell ref="N159:O159"/>
    <mergeCell ref="P159:Q159"/>
    <mergeCell ref="R159:S159"/>
    <mergeCell ref="T159:U159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9:C160"/>
    <mergeCell ref="D159:E159"/>
    <mergeCell ref="H159:I159"/>
    <mergeCell ref="J159:K159"/>
    <mergeCell ref="L159:M159"/>
    <mergeCell ref="N147:O147"/>
    <mergeCell ref="P147:Q147"/>
    <mergeCell ref="R147:S147"/>
    <mergeCell ref="T147:U147"/>
    <mergeCell ref="B149:C149"/>
    <mergeCell ref="B150:C150"/>
    <mergeCell ref="B151:C151"/>
    <mergeCell ref="B152:C152"/>
    <mergeCell ref="B153:C153"/>
    <mergeCell ref="B142:C142"/>
    <mergeCell ref="B143:C143"/>
    <mergeCell ref="B144:C144"/>
    <mergeCell ref="B145:C145"/>
    <mergeCell ref="B147:C148"/>
    <mergeCell ref="D147:E147"/>
    <mergeCell ref="H147:I147"/>
    <mergeCell ref="J147:K147"/>
    <mergeCell ref="L147:M147"/>
    <mergeCell ref="F147:G147"/>
    <mergeCell ref="N135:O135"/>
    <mergeCell ref="P135:Q135"/>
    <mergeCell ref="R135:S135"/>
    <mergeCell ref="T135:U135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5:C136"/>
    <mergeCell ref="D135:E135"/>
    <mergeCell ref="H135:I135"/>
    <mergeCell ref="J135:K135"/>
    <mergeCell ref="L135:M135"/>
    <mergeCell ref="N123:O123"/>
    <mergeCell ref="P123:Q123"/>
    <mergeCell ref="R123:S123"/>
    <mergeCell ref="T123:U123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3:C124"/>
    <mergeCell ref="D123:E123"/>
    <mergeCell ref="H123:I123"/>
    <mergeCell ref="J123:K123"/>
    <mergeCell ref="L123:M123"/>
    <mergeCell ref="N111:O111"/>
    <mergeCell ref="P111:Q111"/>
    <mergeCell ref="R111:S111"/>
    <mergeCell ref="T111:U111"/>
    <mergeCell ref="B113:C113"/>
    <mergeCell ref="B114:C114"/>
    <mergeCell ref="B115:C115"/>
    <mergeCell ref="B116:C116"/>
    <mergeCell ref="B117:C117"/>
    <mergeCell ref="B96:C96"/>
    <mergeCell ref="B104:C104"/>
    <mergeCell ref="B105:C105"/>
    <mergeCell ref="B106:C106"/>
    <mergeCell ref="B111:C112"/>
    <mergeCell ref="D111:E111"/>
    <mergeCell ref="H111:I111"/>
    <mergeCell ref="J111:K111"/>
    <mergeCell ref="L111:M111"/>
    <mergeCell ref="B82:C82"/>
    <mergeCell ref="B83:C83"/>
    <mergeCell ref="B67:C67"/>
    <mergeCell ref="B68:C68"/>
    <mergeCell ref="B69:C69"/>
    <mergeCell ref="B80:C80"/>
    <mergeCell ref="B81:C81"/>
    <mergeCell ref="B94:C94"/>
    <mergeCell ref="B95:C95"/>
    <mergeCell ref="B72:C72"/>
    <mergeCell ref="B74:C75"/>
    <mergeCell ref="B76:C76"/>
    <mergeCell ref="B77:C77"/>
    <mergeCell ref="B20:C20"/>
    <mergeCell ref="B21:C21"/>
    <mergeCell ref="B33:C33"/>
    <mergeCell ref="B42:C42"/>
    <mergeCell ref="B43:C43"/>
    <mergeCell ref="B55:C55"/>
    <mergeCell ref="B53:C53"/>
    <mergeCell ref="B54:C54"/>
    <mergeCell ref="B64:C64"/>
    <mergeCell ref="B56:C56"/>
    <mergeCell ref="B57:C57"/>
    <mergeCell ref="B58:C58"/>
    <mergeCell ref="B59:C59"/>
    <mergeCell ref="B61:C62"/>
    <mergeCell ref="B63:C63"/>
    <mergeCell ref="P99:Q99"/>
    <mergeCell ref="T13:U13"/>
    <mergeCell ref="D99:E99"/>
    <mergeCell ref="H99:I99"/>
    <mergeCell ref="J99:K99"/>
    <mergeCell ref="L99:M99"/>
    <mergeCell ref="N99:O99"/>
    <mergeCell ref="P74:Q74"/>
    <mergeCell ref="R74:S74"/>
    <mergeCell ref="T74:U74"/>
    <mergeCell ref="D87:E87"/>
    <mergeCell ref="H87:I87"/>
    <mergeCell ref="J87:K87"/>
    <mergeCell ref="L87:M87"/>
    <mergeCell ref="N87:O87"/>
    <mergeCell ref="P87:Q87"/>
    <mergeCell ref="R87:S87"/>
    <mergeCell ref="T87:U87"/>
    <mergeCell ref="D74:E74"/>
    <mergeCell ref="H74:I74"/>
    <mergeCell ref="R99:S99"/>
    <mergeCell ref="T99:U99"/>
    <mergeCell ref="P49:Q49"/>
    <mergeCell ref="R49:S49"/>
    <mergeCell ref="T49:U49"/>
    <mergeCell ref="D61:E61"/>
    <mergeCell ref="H61:I61"/>
    <mergeCell ref="J61:K61"/>
    <mergeCell ref="L61:M61"/>
    <mergeCell ref="N61:O61"/>
    <mergeCell ref="P61:Q61"/>
    <mergeCell ref="R61:S61"/>
    <mergeCell ref="T61:U61"/>
    <mergeCell ref="D49:E49"/>
    <mergeCell ref="H49:I49"/>
    <mergeCell ref="J49:K49"/>
    <mergeCell ref="L49:M49"/>
    <mergeCell ref="N49:O49"/>
    <mergeCell ref="B17:C17"/>
    <mergeCell ref="P37:Q37"/>
    <mergeCell ref="R37:S37"/>
    <mergeCell ref="T37:U37"/>
    <mergeCell ref="D26:E26"/>
    <mergeCell ref="H26:I26"/>
    <mergeCell ref="J26:K26"/>
    <mergeCell ref="L26:M26"/>
    <mergeCell ref="J74:K74"/>
    <mergeCell ref="L74:M74"/>
    <mergeCell ref="N74:O74"/>
    <mergeCell ref="P26:Q26"/>
    <mergeCell ref="R26:S26"/>
    <mergeCell ref="B44:C44"/>
    <mergeCell ref="B45:C45"/>
    <mergeCell ref="B46:C46"/>
    <mergeCell ref="B49:C50"/>
    <mergeCell ref="B51:C51"/>
    <mergeCell ref="B18:C18"/>
    <mergeCell ref="B19:C19"/>
    <mergeCell ref="B22:C22"/>
    <mergeCell ref="B23:C23"/>
    <mergeCell ref="B26:C27"/>
    <mergeCell ref="D37:E37"/>
    <mergeCell ref="D2:E2"/>
    <mergeCell ref="T2:U2"/>
    <mergeCell ref="R2:S2"/>
    <mergeCell ref="P2:Q2"/>
    <mergeCell ref="N2:O2"/>
    <mergeCell ref="L2:M2"/>
    <mergeCell ref="J2:K2"/>
    <mergeCell ref="H2:I2"/>
    <mergeCell ref="T26:U26"/>
    <mergeCell ref="N26:O26"/>
    <mergeCell ref="N13:O13"/>
    <mergeCell ref="P13:Q13"/>
    <mergeCell ref="R13:S13"/>
    <mergeCell ref="D13:E13"/>
    <mergeCell ref="H13:I13"/>
    <mergeCell ref="J13:K13"/>
    <mergeCell ref="L13:M13"/>
    <mergeCell ref="B9:C9"/>
    <mergeCell ref="B10:C10"/>
    <mergeCell ref="B2:C3"/>
    <mergeCell ref="B4:C4"/>
    <mergeCell ref="B5:C5"/>
    <mergeCell ref="B6:C6"/>
    <mergeCell ref="B8:C8"/>
    <mergeCell ref="B7:C7"/>
    <mergeCell ref="B16:C16"/>
    <mergeCell ref="B15:C15"/>
    <mergeCell ref="B13:C14"/>
    <mergeCell ref="H37:I37"/>
    <mergeCell ref="J37:K37"/>
    <mergeCell ref="L37:M37"/>
    <mergeCell ref="N37:O37"/>
    <mergeCell ref="B108:C108"/>
    <mergeCell ref="B109:C109"/>
    <mergeCell ref="B97:C97"/>
    <mergeCell ref="B99:C100"/>
    <mergeCell ref="B101:C101"/>
    <mergeCell ref="B102:C102"/>
    <mergeCell ref="B103:C103"/>
    <mergeCell ref="B89:C89"/>
    <mergeCell ref="B90:C90"/>
    <mergeCell ref="B91:C91"/>
    <mergeCell ref="B92:C92"/>
    <mergeCell ref="B93:C93"/>
    <mergeCell ref="B107:C107"/>
    <mergeCell ref="B78:C78"/>
    <mergeCell ref="B79:C79"/>
    <mergeCell ref="B84:C84"/>
    <mergeCell ref="B85:C85"/>
    <mergeCell ref="B87:C88"/>
    <mergeCell ref="B71:C71"/>
    <mergeCell ref="B52:C52"/>
    <mergeCell ref="B65:C65"/>
    <mergeCell ref="B66:C66"/>
    <mergeCell ref="B70:C70"/>
    <mergeCell ref="B37:C38"/>
    <mergeCell ref="B39:C39"/>
    <mergeCell ref="B40:C40"/>
    <mergeCell ref="B41:C41"/>
    <mergeCell ref="B28:C28"/>
    <mergeCell ref="B29:C29"/>
    <mergeCell ref="B30:C30"/>
    <mergeCell ref="B31:C31"/>
    <mergeCell ref="B32:C32"/>
    <mergeCell ref="B34:C34"/>
  </mergeCells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Družstva</vt:lpstr>
      <vt:lpstr>Vzájemné zápasy</vt:lpstr>
      <vt:lpstr>Play-Off</vt:lpstr>
      <vt:lpstr>Jednotlivci</vt:lpstr>
      <vt:lpstr>Jednotlivci muži</vt:lpstr>
      <vt:lpstr>Jednotlivci ženy</vt:lpstr>
      <vt:lpstr>Celkové Družstva</vt:lpstr>
      <vt:lpstr>Ujezdy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Admin</cp:lastModifiedBy>
  <cp:lastPrinted>2023-11-17T18:35:52Z</cp:lastPrinted>
  <dcterms:created xsi:type="dcterms:W3CDTF">2018-08-06T19:41:06Z</dcterms:created>
  <dcterms:modified xsi:type="dcterms:W3CDTF">2024-09-21T09:21:44Z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2023-11-17T19:13:27Z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d2ad4b2a-b806-4c3e-87aa-2859bf71c78c</vt:lpwstr>
  </property>
  <property fmtid="{D5CDD505-2E9C-101B-9397-08002B2CF9AE}" pid="8" name="MSIP_Label_b1c9b508-7c6e-42bd-bedf-808292653d6c_ContentBits">
    <vt:lpwstr>3</vt:lpwstr>
  </property>
</Properties>
</file>